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60" windowHeight="7320" firstSheet="2" activeTab="2"/>
  </bookViews>
  <sheets>
    <sheet name="Balanza de Comprobación" sheetId="2" state="hidden" r:id="rId1"/>
    <sheet name="PE2017" sheetId="3" state="hidden" r:id="rId2"/>
    <sheet name="OP IFG" sheetId="1" r:id="rId3"/>
    <sheet name="Resumen Ppto2018" sheetId="4" r:id="rId4"/>
  </sheets>
  <externalReferences>
    <externalReference r:id="rId5"/>
  </externalReferences>
  <definedNames>
    <definedName name="_xlnm._FilterDatabase" localSheetId="2" hidden="1">'OP IFG'!$B$1:$B$631</definedName>
    <definedName name="_xlnm._FilterDatabase" localSheetId="1" hidden="1">'PE2017'!$A$1:$R$619</definedName>
    <definedName name="_xlnm.Print_Titles" localSheetId="2">'OP IFG'!$1:$9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G235" i="1"/>
  <c r="G234" i="1" s="1"/>
  <c r="I235" i="1"/>
  <c r="I234" i="1" s="1"/>
  <c r="L235" i="1"/>
  <c r="L234" i="1" s="1"/>
  <c r="P18" i="1"/>
  <c r="J19" i="1"/>
  <c r="L18" i="1"/>
  <c r="I18" i="1"/>
  <c r="E18" i="1"/>
  <c r="P625" i="1"/>
  <c r="O625" i="1"/>
  <c r="N625" i="1"/>
  <c r="M625" i="1"/>
  <c r="L625" i="1"/>
  <c r="K625" i="1"/>
  <c r="J625" i="1"/>
  <c r="I625" i="1"/>
  <c r="H625" i="1"/>
  <c r="G625" i="1"/>
  <c r="P622" i="1"/>
  <c r="O622" i="1"/>
  <c r="N622" i="1"/>
  <c r="M622" i="1"/>
  <c r="L622" i="1"/>
  <c r="K622" i="1"/>
  <c r="J622" i="1"/>
  <c r="I622" i="1"/>
  <c r="H622" i="1"/>
  <c r="G622" i="1"/>
  <c r="P621" i="1"/>
  <c r="O621" i="1"/>
  <c r="N621" i="1"/>
  <c r="M621" i="1"/>
  <c r="L621" i="1"/>
  <c r="K621" i="1"/>
  <c r="J621" i="1"/>
  <c r="I621" i="1"/>
  <c r="H621" i="1"/>
  <c r="G621" i="1"/>
  <c r="P618" i="1"/>
  <c r="O618" i="1"/>
  <c r="N618" i="1"/>
  <c r="M618" i="1"/>
  <c r="L618" i="1"/>
  <c r="K618" i="1"/>
  <c r="J618" i="1"/>
  <c r="I618" i="1"/>
  <c r="H618" i="1"/>
  <c r="G618" i="1"/>
  <c r="P617" i="1"/>
  <c r="O617" i="1"/>
  <c r="N617" i="1"/>
  <c r="M617" i="1"/>
  <c r="L617" i="1"/>
  <c r="K617" i="1"/>
  <c r="J617" i="1"/>
  <c r="I617" i="1"/>
  <c r="H617" i="1"/>
  <c r="G617" i="1"/>
  <c r="P613" i="1"/>
  <c r="O613" i="1"/>
  <c r="N613" i="1"/>
  <c r="M613" i="1"/>
  <c r="L613" i="1"/>
  <c r="K613" i="1"/>
  <c r="J613" i="1"/>
  <c r="I613" i="1"/>
  <c r="H613" i="1"/>
  <c r="G613" i="1"/>
  <c r="P612" i="1"/>
  <c r="O612" i="1"/>
  <c r="N612" i="1"/>
  <c r="M612" i="1"/>
  <c r="L612" i="1"/>
  <c r="K612" i="1"/>
  <c r="J612" i="1"/>
  <c r="I612" i="1"/>
  <c r="H612" i="1"/>
  <c r="G612" i="1"/>
  <c r="P610" i="1"/>
  <c r="O610" i="1"/>
  <c r="N610" i="1"/>
  <c r="M610" i="1"/>
  <c r="L610" i="1"/>
  <c r="K610" i="1"/>
  <c r="J610" i="1"/>
  <c r="I610" i="1"/>
  <c r="H610" i="1"/>
  <c r="G610" i="1"/>
  <c r="P607" i="1"/>
  <c r="O607" i="1"/>
  <c r="N607" i="1"/>
  <c r="M607" i="1"/>
  <c r="L607" i="1"/>
  <c r="K607" i="1"/>
  <c r="J607" i="1"/>
  <c r="I607" i="1"/>
  <c r="H607" i="1"/>
  <c r="G607" i="1"/>
  <c r="P606" i="1"/>
  <c r="O606" i="1"/>
  <c r="N606" i="1"/>
  <c r="M606" i="1"/>
  <c r="L606" i="1"/>
  <c r="K606" i="1"/>
  <c r="J606" i="1"/>
  <c r="I606" i="1"/>
  <c r="H606" i="1"/>
  <c r="G606" i="1"/>
  <c r="P605" i="1"/>
  <c r="O605" i="1"/>
  <c r="N605" i="1"/>
  <c r="M605" i="1"/>
  <c r="L605" i="1"/>
  <c r="K605" i="1"/>
  <c r="J605" i="1"/>
  <c r="I605" i="1"/>
  <c r="H605" i="1"/>
  <c r="G605" i="1"/>
  <c r="P604" i="1"/>
  <c r="O604" i="1"/>
  <c r="N604" i="1"/>
  <c r="M604" i="1"/>
  <c r="L604" i="1"/>
  <c r="K604" i="1"/>
  <c r="J604" i="1"/>
  <c r="I604" i="1"/>
  <c r="H604" i="1"/>
  <c r="G604" i="1"/>
  <c r="P603" i="1"/>
  <c r="O603" i="1"/>
  <c r="N603" i="1"/>
  <c r="M603" i="1"/>
  <c r="L603" i="1"/>
  <c r="K603" i="1"/>
  <c r="J603" i="1"/>
  <c r="I603" i="1"/>
  <c r="H603" i="1"/>
  <c r="G603" i="1"/>
  <c r="P602" i="1"/>
  <c r="O602" i="1"/>
  <c r="N602" i="1"/>
  <c r="M602" i="1"/>
  <c r="L602" i="1"/>
  <c r="K602" i="1"/>
  <c r="J602" i="1"/>
  <c r="I602" i="1"/>
  <c r="H602" i="1"/>
  <c r="G602" i="1"/>
  <c r="P600" i="1"/>
  <c r="O600" i="1"/>
  <c r="N600" i="1"/>
  <c r="M600" i="1"/>
  <c r="L600" i="1"/>
  <c r="K600" i="1"/>
  <c r="J600" i="1"/>
  <c r="I600" i="1"/>
  <c r="H600" i="1"/>
  <c r="G600" i="1"/>
  <c r="P599" i="1"/>
  <c r="O599" i="1"/>
  <c r="N599" i="1"/>
  <c r="M599" i="1"/>
  <c r="L599" i="1"/>
  <c r="K599" i="1"/>
  <c r="J599" i="1"/>
  <c r="I599" i="1"/>
  <c r="H599" i="1"/>
  <c r="G599" i="1"/>
  <c r="P598" i="1"/>
  <c r="O598" i="1"/>
  <c r="N598" i="1"/>
  <c r="M598" i="1"/>
  <c r="L598" i="1"/>
  <c r="K598" i="1"/>
  <c r="J598" i="1"/>
  <c r="I598" i="1"/>
  <c r="H598" i="1"/>
  <c r="G598" i="1"/>
  <c r="P597" i="1"/>
  <c r="O597" i="1"/>
  <c r="N597" i="1"/>
  <c r="M597" i="1"/>
  <c r="L597" i="1"/>
  <c r="K597" i="1"/>
  <c r="J597" i="1"/>
  <c r="I597" i="1"/>
  <c r="H597" i="1"/>
  <c r="G597" i="1"/>
  <c r="P596" i="1"/>
  <c r="O596" i="1"/>
  <c r="N596" i="1"/>
  <c r="M596" i="1"/>
  <c r="L596" i="1"/>
  <c r="K596" i="1"/>
  <c r="J596" i="1"/>
  <c r="I596" i="1"/>
  <c r="H596" i="1"/>
  <c r="G596" i="1"/>
  <c r="P595" i="1"/>
  <c r="O595" i="1"/>
  <c r="N595" i="1"/>
  <c r="M595" i="1"/>
  <c r="L595" i="1"/>
  <c r="K595" i="1"/>
  <c r="J595" i="1"/>
  <c r="I595" i="1"/>
  <c r="H595" i="1"/>
  <c r="G595" i="1"/>
  <c r="P594" i="1"/>
  <c r="O594" i="1"/>
  <c r="N594" i="1"/>
  <c r="M594" i="1"/>
  <c r="L594" i="1"/>
  <c r="K594" i="1"/>
  <c r="J594" i="1"/>
  <c r="I594" i="1"/>
  <c r="H594" i="1"/>
  <c r="G594" i="1"/>
  <c r="P593" i="1"/>
  <c r="O593" i="1"/>
  <c r="N593" i="1"/>
  <c r="M593" i="1"/>
  <c r="L593" i="1"/>
  <c r="K593" i="1"/>
  <c r="J593" i="1"/>
  <c r="I593" i="1"/>
  <c r="H593" i="1"/>
  <c r="G593" i="1"/>
  <c r="P592" i="1"/>
  <c r="O592" i="1"/>
  <c r="N592" i="1"/>
  <c r="M592" i="1"/>
  <c r="L592" i="1"/>
  <c r="K592" i="1"/>
  <c r="J592" i="1"/>
  <c r="I592" i="1"/>
  <c r="H592" i="1"/>
  <c r="G592" i="1"/>
  <c r="P590" i="1"/>
  <c r="O590" i="1"/>
  <c r="N590" i="1"/>
  <c r="M590" i="1"/>
  <c r="L590" i="1"/>
  <c r="K590" i="1"/>
  <c r="J590" i="1"/>
  <c r="I590" i="1"/>
  <c r="H590" i="1"/>
  <c r="G590" i="1"/>
  <c r="P589" i="1"/>
  <c r="O589" i="1"/>
  <c r="N589" i="1"/>
  <c r="M589" i="1"/>
  <c r="L589" i="1"/>
  <c r="K589" i="1"/>
  <c r="J589" i="1"/>
  <c r="I589" i="1"/>
  <c r="H589" i="1"/>
  <c r="G589" i="1"/>
  <c r="P588" i="1"/>
  <c r="O588" i="1"/>
  <c r="N588" i="1"/>
  <c r="M588" i="1"/>
  <c r="L588" i="1"/>
  <c r="K588" i="1"/>
  <c r="J588" i="1"/>
  <c r="I588" i="1"/>
  <c r="H588" i="1"/>
  <c r="G588" i="1"/>
  <c r="P587" i="1"/>
  <c r="O587" i="1"/>
  <c r="N587" i="1"/>
  <c r="M587" i="1"/>
  <c r="L587" i="1"/>
  <c r="K587" i="1"/>
  <c r="J587" i="1"/>
  <c r="I587" i="1"/>
  <c r="H587" i="1"/>
  <c r="G587" i="1"/>
  <c r="P586" i="1"/>
  <c r="O586" i="1"/>
  <c r="N586" i="1"/>
  <c r="M586" i="1"/>
  <c r="L586" i="1"/>
  <c r="K586" i="1"/>
  <c r="J586" i="1"/>
  <c r="I586" i="1"/>
  <c r="H586" i="1"/>
  <c r="G586" i="1"/>
  <c r="P585" i="1"/>
  <c r="O585" i="1"/>
  <c r="N585" i="1"/>
  <c r="M585" i="1"/>
  <c r="L585" i="1"/>
  <c r="K585" i="1"/>
  <c r="J585" i="1"/>
  <c r="I585" i="1"/>
  <c r="H585" i="1"/>
  <c r="G585" i="1"/>
  <c r="P584" i="1"/>
  <c r="O584" i="1"/>
  <c r="N584" i="1"/>
  <c r="M584" i="1"/>
  <c r="L584" i="1"/>
  <c r="K584" i="1"/>
  <c r="J584" i="1"/>
  <c r="I584" i="1"/>
  <c r="H584" i="1"/>
  <c r="G584" i="1"/>
  <c r="P583" i="1"/>
  <c r="O583" i="1"/>
  <c r="N583" i="1"/>
  <c r="M583" i="1"/>
  <c r="L583" i="1"/>
  <c r="K583" i="1"/>
  <c r="J583" i="1"/>
  <c r="I583" i="1"/>
  <c r="H583" i="1"/>
  <c r="G583" i="1"/>
  <c r="P582" i="1"/>
  <c r="O582" i="1"/>
  <c r="N582" i="1"/>
  <c r="M582" i="1"/>
  <c r="L582" i="1"/>
  <c r="K582" i="1"/>
  <c r="J582" i="1"/>
  <c r="I582" i="1"/>
  <c r="H582" i="1"/>
  <c r="G582" i="1"/>
  <c r="P580" i="1"/>
  <c r="O580" i="1"/>
  <c r="N580" i="1"/>
  <c r="M580" i="1"/>
  <c r="L580" i="1"/>
  <c r="K580" i="1"/>
  <c r="J580" i="1"/>
  <c r="I580" i="1"/>
  <c r="H580" i="1"/>
  <c r="G580" i="1"/>
  <c r="P579" i="1"/>
  <c r="O579" i="1"/>
  <c r="N579" i="1"/>
  <c r="M579" i="1"/>
  <c r="L579" i="1"/>
  <c r="K579" i="1"/>
  <c r="J579" i="1"/>
  <c r="I579" i="1"/>
  <c r="H579" i="1"/>
  <c r="G579" i="1"/>
  <c r="P578" i="1"/>
  <c r="O578" i="1"/>
  <c r="N578" i="1"/>
  <c r="M578" i="1"/>
  <c r="L578" i="1"/>
  <c r="K578" i="1"/>
  <c r="J578" i="1"/>
  <c r="I578" i="1"/>
  <c r="H578" i="1"/>
  <c r="G578" i="1"/>
  <c r="P577" i="1"/>
  <c r="O577" i="1"/>
  <c r="N577" i="1"/>
  <c r="M577" i="1"/>
  <c r="L577" i="1"/>
  <c r="K577" i="1"/>
  <c r="J577" i="1"/>
  <c r="I577" i="1"/>
  <c r="H577" i="1"/>
  <c r="G577" i="1"/>
  <c r="P576" i="1"/>
  <c r="O576" i="1"/>
  <c r="N576" i="1"/>
  <c r="M576" i="1"/>
  <c r="L576" i="1"/>
  <c r="K576" i="1"/>
  <c r="J576" i="1"/>
  <c r="I576" i="1"/>
  <c r="H576" i="1"/>
  <c r="G576" i="1"/>
  <c r="P575" i="1"/>
  <c r="O575" i="1"/>
  <c r="N575" i="1"/>
  <c r="M575" i="1"/>
  <c r="L575" i="1"/>
  <c r="K575" i="1"/>
  <c r="J575" i="1"/>
  <c r="I575" i="1"/>
  <c r="H575" i="1"/>
  <c r="G575" i="1"/>
  <c r="P574" i="1"/>
  <c r="O574" i="1"/>
  <c r="N574" i="1"/>
  <c r="M574" i="1"/>
  <c r="L574" i="1"/>
  <c r="K574" i="1"/>
  <c r="J574" i="1"/>
  <c r="I574" i="1"/>
  <c r="H574" i="1"/>
  <c r="G574" i="1"/>
  <c r="P573" i="1"/>
  <c r="O573" i="1"/>
  <c r="N573" i="1"/>
  <c r="M573" i="1"/>
  <c r="L573" i="1"/>
  <c r="K573" i="1"/>
  <c r="J573" i="1"/>
  <c r="I573" i="1"/>
  <c r="H573" i="1"/>
  <c r="G573" i="1"/>
  <c r="P572" i="1"/>
  <c r="O572" i="1"/>
  <c r="N572" i="1"/>
  <c r="M572" i="1"/>
  <c r="L572" i="1"/>
  <c r="K572" i="1"/>
  <c r="J572" i="1"/>
  <c r="I572" i="1"/>
  <c r="H572" i="1"/>
  <c r="G572" i="1"/>
  <c r="P571" i="1"/>
  <c r="O571" i="1"/>
  <c r="N571" i="1"/>
  <c r="M571" i="1"/>
  <c r="L571" i="1"/>
  <c r="K571" i="1"/>
  <c r="J571" i="1"/>
  <c r="I571" i="1"/>
  <c r="H571" i="1"/>
  <c r="G571" i="1"/>
  <c r="P570" i="1"/>
  <c r="O570" i="1"/>
  <c r="N570" i="1"/>
  <c r="M570" i="1"/>
  <c r="L570" i="1"/>
  <c r="K570" i="1"/>
  <c r="J570" i="1"/>
  <c r="I570" i="1"/>
  <c r="H570" i="1"/>
  <c r="G570" i="1"/>
  <c r="P569" i="1"/>
  <c r="O569" i="1"/>
  <c r="N569" i="1"/>
  <c r="M569" i="1"/>
  <c r="L569" i="1"/>
  <c r="K569" i="1"/>
  <c r="J569" i="1"/>
  <c r="I569" i="1"/>
  <c r="H569" i="1"/>
  <c r="G569" i="1"/>
  <c r="P568" i="1"/>
  <c r="O568" i="1"/>
  <c r="N568" i="1"/>
  <c r="M568" i="1"/>
  <c r="L568" i="1"/>
  <c r="K568" i="1"/>
  <c r="J568" i="1"/>
  <c r="I568" i="1"/>
  <c r="H568" i="1"/>
  <c r="G568" i="1"/>
  <c r="P566" i="1"/>
  <c r="O566" i="1"/>
  <c r="N566" i="1"/>
  <c r="M566" i="1"/>
  <c r="L566" i="1"/>
  <c r="K566" i="1"/>
  <c r="J566" i="1"/>
  <c r="I566" i="1"/>
  <c r="H566" i="1"/>
  <c r="G566" i="1"/>
  <c r="P565" i="1"/>
  <c r="O565" i="1"/>
  <c r="N565" i="1"/>
  <c r="M565" i="1"/>
  <c r="L565" i="1"/>
  <c r="K565" i="1"/>
  <c r="J565" i="1"/>
  <c r="I565" i="1"/>
  <c r="H565" i="1"/>
  <c r="G565" i="1"/>
  <c r="P564" i="1"/>
  <c r="O564" i="1"/>
  <c r="N564" i="1"/>
  <c r="M564" i="1"/>
  <c r="L564" i="1"/>
  <c r="K564" i="1"/>
  <c r="J564" i="1"/>
  <c r="I564" i="1"/>
  <c r="H564" i="1"/>
  <c r="G564" i="1"/>
  <c r="P563" i="1"/>
  <c r="O563" i="1"/>
  <c r="N563" i="1"/>
  <c r="M563" i="1"/>
  <c r="L563" i="1"/>
  <c r="K563" i="1"/>
  <c r="J563" i="1"/>
  <c r="I563" i="1"/>
  <c r="H563" i="1"/>
  <c r="G563" i="1"/>
  <c r="P562" i="1"/>
  <c r="O562" i="1"/>
  <c r="N562" i="1"/>
  <c r="M562" i="1"/>
  <c r="L562" i="1"/>
  <c r="K562" i="1"/>
  <c r="J562" i="1"/>
  <c r="I562" i="1"/>
  <c r="H562" i="1"/>
  <c r="G562" i="1"/>
  <c r="P561" i="1"/>
  <c r="O561" i="1"/>
  <c r="N561" i="1"/>
  <c r="M561" i="1"/>
  <c r="L561" i="1"/>
  <c r="K561" i="1"/>
  <c r="J561" i="1"/>
  <c r="I561" i="1"/>
  <c r="H561" i="1"/>
  <c r="G561" i="1"/>
  <c r="P560" i="1"/>
  <c r="O560" i="1"/>
  <c r="N560" i="1"/>
  <c r="M560" i="1"/>
  <c r="L560" i="1"/>
  <c r="K560" i="1"/>
  <c r="J560" i="1"/>
  <c r="I560" i="1"/>
  <c r="H560" i="1"/>
  <c r="G560" i="1"/>
  <c r="P559" i="1"/>
  <c r="O559" i="1"/>
  <c r="N559" i="1"/>
  <c r="M559" i="1"/>
  <c r="L559" i="1"/>
  <c r="K559" i="1"/>
  <c r="J559" i="1"/>
  <c r="I559" i="1"/>
  <c r="H559" i="1"/>
  <c r="G559" i="1"/>
  <c r="P558" i="1"/>
  <c r="O558" i="1"/>
  <c r="N558" i="1"/>
  <c r="M558" i="1"/>
  <c r="L558" i="1"/>
  <c r="K558" i="1"/>
  <c r="J558" i="1"/>
  <c r="I558" i="1"/>
  <c r="H558" i="1"/>
  <c r="G558" i="1"/>
  <c r="P557" i="1"/>
  <c r="O557" i="1"/>
  <c r="N557" i="1"/>
  <c r="M557" i="1"/>
  <c r="L557" i="1"/>
  <c r="K557" i="1"/>
  <c r="J557" i="1"/>
  <c r="I557" i="1"/>
  <c r="H557" i="1"/>
  <c r="G557" i="1"/>
  <c r="P556" i="1"/>
  <c r="O556" i="1"/>
  <c r="N556" i="1"/>
  <c r="M556" i="1"/>
  <c r="L556" i="1"/>
  <c r="K556" i="1"/>
  <c r="J556" i="1"/>
  <c r="I556" i="1"/>
  <c r="H556" i="1"/>
  <c r="G556" i="1"/>
  <c r="P555" i="1"/>
  <c r="O555" i="1"/>
  <c r="N555" i="1"/>
  <c r="M555" i="1"/>
  <c r="L555" i="1"/>
  <c r="K555" i="1"/>
  <c r="J555" i="1"/>
  <c r="I555" i="1"/>
  <c r="H555" i="1"/>
  <c r="G555" i="1"/>
  <c r="P554" i="1"/>
  <c r="O554" i="1"/>
  <c r="N554" i="1"/>
  <c r="M554" i="1"/>
  <c r="L554" i="1"/>
  <c r="K554" i="1"/>
  <c r="J554" i="1"/>
  <c r="I554" i="1"/>
  <c r="H554" i="1"/>
  <c r="G554" i="1"/>
  <c r="P553" i="1"/>
  <c r="O553" i="1"/>
  <c r="N553" i="1"/>
  <c r="M553" i="1"/>
  <c r="L553" i="1"/>
  <c r="K553" i="1"/>
  <c r="J553" i="1"/>
  <c r="I553" i="1"/>
  <c r="H553" i="1"/>
  <c r="G553" i="1"/>
  <c r="P552" i="1"/>
  <c r="O552" i="1"/>
  <c r="N552" i="1"/>
  <c r="M552" i="1"/>
  <c r="L552" i="1"/>
  <c r="K552" i="1"/>
  <c r="J552" i="1"/>
  <c r="I552" i="1"/>
  <c r="H552" i="1"/>
  <c r="G552" i="1"/>
  <c r="P551" i="1"/>
  <c r="O551" i="1"/>
  <c r="N551" i="1"/>
  <c r="M551" i="1"/>
  <c r="L551" i="1"/>
  <c r="K551" i="1"/>
  <c r="J551" i="1"/>
  <c r="I551" i="1"/>
  <c r="H551" i="1"/>
  <c r="G551" i="1"/>
  <c r="P550" i="1"/>
  <c r="O550" i="1"/>
  <c r="N550" i="1"/>
  <c r="M550" i="1"/>
  <c r="L550" i="1"/>
  <c r="K550" i="1"/>
  <c r="J550" i="1"/>
  <c r="I550" i="1"/>
  <c r="H550" i="1"/>
  <c r="G550" i="1"/>
  <c r="P549" i="1"/>
  <c r="O549" i="1"/>
  <c r="N549" i="1"/>
  <c r="M549" i="1"/>
  <c r="L549" i="1"/>
  <c r="K549" i="1"/>
  <c r="J549" i="1"/>
  <c r="I549" i="1"/>
  <c r="H549" i="1"/>
  <c r="G549" i="1"/>
  <c r="P548" i="1"/>
  <c r="O548" i="1"/>
  <c r="N548" i="1"/>
  <c r="M548" i="1"/>
  <c r="L548" i="1"/>
  <c r="K548" i="1"/>
  <c r="J548" i="1"/>
  <c r="I548" i="1"/>
  <c r="H548" i="1"/>
  <c r="G548" i="1"/>
  <c r="P547" i="1"/>
  <c r="O547" i="1"/>
  <c r="N547" i="1"/>
  <c r="M547" i="1"/>
  <c r="L547" i="1"/>
  <c r="K547" i="1"/>
  <c r="J547" i="1"/>
  <c r="I547" i="1"/>
  <c r="H547" i="1"/>
  <c r="G547" i="1"/>
  <c r="P545" i="1"/>
  <c r="O545" i="1"/>
  <c r="N545" i="1"/>
  <c r="M545" i="1"/>
  <c r="L545" i="1"/>
  <c r="K545" i="1"/>
  <c r="J545" i="1"/>
  <c r="I545" i="1"/>
  <c r="H545" i="1"/>
  <c r="G545" i="1"/>
  <c r="P544" i="1"/>
  <c r="O544" i="1"/>
  <c r="N544" i="1"/>
  <c r="M544" i="1"/>
  <c r="L544" i="1"/>
  <c r="K544" i="1"/>
  <c r="J544" i="1"/>
  <c r="I544" i="1"/>
  <c r="H544" i="1"/>
  <c r="G544" i="1"/>
  <c r="P543" i="1"/>
  <c r="O543" i="1"/>
  <c r="N543" i="1"/>
  <c r="M543" i="1"/>
  <c r="L543" i="1"/>
  <c r="K543" i="1"/>
  <c r="J543" i="1"/>
  <c r="I543" i="1"/>
  <c r="H543" i="1"/>
  <c r="G543" i="1"/>
  <c r="P542" i="1"/>
  <c r="O542" i="1"/>
  <c r="N542" i="1"/>
  <c r="M542" i="1"/>
  <c r="L542" i="1"/>
  <c r="K542" i="1"/>
  <c r="J542" i="1"/>
  <c r="I542" i="1"/>
  <c r="H542" i="1"/>
  <c r="G542" i="1"/>
  <c r="P541" i="1"/>
  <c r="O541" i="1"/>
  <c r="N541" i="1"/>
  <c r="M541" i="1"/>
  <c r="L541" i="1"/>
  <c r="K541" i="1"/>
  <c r="J541" i="1"/>
  <c r="I541" i="1"/>
  <c r="H541" i="1"/>
  <c r="G541" i="1"/>
  <c r="P540" i="1"/>
  <c r="O540" i="1"/>
  <c r="N540" i="1"/>
  <c r="M540" i="1"/>
  <c r="L540" i="1"/>
  <c r="K540" i="1"/>
  <c r="J540" i="1"/>
  <c r="I540" i="1"/>
  <c r="H540" i="1"/>
  <c r="G540" i="1"/>
  <c r="P539" i="1"/>
  <c r="O539" i="1"/>
  <c r="N539" i="1"/>
  <c r="M539" i="1"/>
  <c r="L539" i="1"/>
  <c r="K539" i="1"/>
  <c r="J539" i="1"/>
  <c r="I539" i="1"/>
  <c r="H539" i="1"/>
  <c r="G539" i="1"/>
  <c r="P538" i="1"/>
  <c r="O538" i="1"/>
  <c r="N538" i="1"/>
  <c r="M538" i="1"/>
  <c r="L538" i="1"/>
  <c r="K538" i="1"/>
  <c r="J538" i="1"/>
  <c r="I538" i="1"/>
  <c r="H538" i="1"/>
  <c r="G538" i="1"/>
  <c r="P537" i="1"/>
  <c r="O537" i="1"/>
  <c r="N537" i="1"/>
  <c r="M537" i="1"/>
  <c r="L537" i="1"/>
  <c r="K537" i="1"/>
  <c r="J537" i="1"/>
  <c r="I537" i="1"/>
  <c r="H537" i="1"/>
  <c r="G537" i="1"/>
  <c r="P536" i="1"/>
  <c r="O536" i="1"/>
  <c r="N536" i="1"/>
  <c r="M536" i="1"/>
  <c r="L536" i="1"/>
  <c r="K536" i="1"/>
  <c r="J536" i="1"/>
  <c r="I536" i="1"/>
  <c r="H536" i="1"/>
  <c r="G536" i="1"/>
  <c r="P535" i="1"/>
  <c r="O535" i="1"/>
  <c r="N535" i="1"/>
  <c r="M535" i="1"/>
  <c r="L535" i="1"/>
  <c r="K535" i="1"/>
  <c r="J535" i="1"/>
  <c r="I535" i="1"/>
  <c r="H535" i="1"/>
  <c r="G535" i="1"/>
  <c r="P534" i="1"/>
  <c r="O534" i="1"/>
  <c r="N534" i="1"/>
  <c r="M534" i="1"/>
  <c r="L534" i="1"/>
  <c r="K534" i="1"/>
  <c r="J534" i="1"/>
  <c r="I534" i="1"/>
  <c r="H534" i="1"/>
  <c r="G534" i="1"/>
  <c r="P533" i="1"/>
  <c r="O533" i="1"/>
  <c r="N533" i="1"/>
  <c r="M533" i="1"/>
  <c r="L533" i="1"/>
  <c r="K533" i="1"/>
  <c r="J533" i="1"/>
  <c r="I533" i="1"/>
  <c r="H533" i="1"/>
  <c r="G533" i="1"/>
  <c r="P532" i="1"/>
  <c r="O532" i="1"/>
  <c r="N532" i="1"/>
  <c r="M532" i="1"/>
  <c r="L532" i="1"/>
  <c r="K532" i="1"/>
  <c r="J532" i="1"/>
  <c r="I532" i="1"/>
  <c r="H532" i="1"/>
  <c r="G532" i="1"/>
  <c r="P530" i="1"/>
  <c r="O530" i="1"/>
  <c r="N530" i="1"/>
  <c r="M530" i="1"/>
  <c r="L530" i="1"/>
  <c r="K530" i="1"/>
  <c r="J530" i="1"/>
  <c r="I530" i="1"/>
  <c r="H530" i="1"/>
  <c r="G530" i="1"/>
  <c r="P529" i="1"/>
  <c r="O529" i="1"/>
  <c r="N529" i="1"/>
  <c r="M529" i="1"/>
  <c r="L529" i="1"/>
  <c r="K529" i="1"/>
  <c r="J529" i="1"/>
  <c r="I529" i="1"/>
  <c r="H529" i="1"/>
  <c r="G529" i="1"/>
  <c r="P528" i="1"/>
  <c r="O528" i="1"/>
  <c r="N528" i="1"/>
  <c r="M528" i="1"/>
  <c r="L528" i="1"/>
  <c r="K528" i="1"/>
  <c r="J528" i="1"/>
  <c r="I528" i="1"/>
  <c r="H528" i="1"/>
  <c r="G528" i="1"/>
  <c r="P527" i="1"/>
  <c r="O527" i="1"/>
  <c r="N527" i="1"/>
  <c r="M527" i="1"/>
  <c r="L527" i="1"/>
  <c r="K527" i="1"/>
  <c r="J527" i="1"/>
  <c r="I527" i="1"/>
  <c r="H527" i="1"/>
  <c r="G527" i="1"/>
  <c r="P526" i="1"/>
  <c r="O526" i="1"/>
  <c r="N526" i="1"/>
  <c r="M526" i="1"/>
  <c r="L526" i="1"/>
  <c r="K526" i="1"/>
  <c r="J526" i="1"/>
  <c r="I526" i="1"/>
  <c r="H526" i="1"/>
  <c r="G526" i="1"/>
  <c r="P525" i="1"/>
  <c r="O525" i="1"/>
  <c r="N525" i="1"/>
  <c r="M525" i="1"/>
  <c r="L525" i="1"/>
  <c r="K525" i="1"/>
  <c r="J525" i="1"/>
  <c r="I525" i="1"/>
  <c r="H525" i="1"/>
  <c r="G525" i="1"/>
  <c r="P524" i="1"/>
  <c r="O524" i="1"/>
  <c r="N524" i="1"/>
  <c r="M524" i="1"/>
  <c r="L524" i="1"/>
  <c r="K524" i="1"/>
  <c r="J524" i="1"/>
  <c r="I524" i="1"/>
  <c r="H524" i="1"/>
  <c r="G524" i="1"/>
  <c r="P523" i="1"/>
  <c r="O523" i="1"/>
  <c r="N523" i="1"/>
  <c r="M523" i="1"/>
  <c r="L523" i="1"/>
  <c r="K523" i="1"/>
  <c r="J523" i="1"/>
  <c r="I523" i="1"/>
  <c r="H523" i="1"/>
  <c r="G523" i="1"/>
  <c r="P522" i="1"/>
  <c r="O522" i="1"/>
  <c r="N522" i="1"/>
  <c r="M522" i="1"/>
  <c r="L522" i="1"/>
  <c r="K522" i="1"/>
  <c r="J522" i="1"/>
  <c r="I522" i="1"/>
  <c r="H522" i="1"/>
  <c r="G522" i="1"/>
  <c r="P521" i="1"/>
  <c r="O521" i="1"/>
  <c r="N521" i="1"/>
  <c r="M521" i="1"/>
  <c r="L521" i="1"/>
  <c r="K521" i="1"/>
  <c r="J521" i="1"/>
  <c r="I521" i="1"/>
  <c r="H521" i="1"/>
  <c r="G521" i="1"/>
  <c r="P520" i="1"/>
  <c r="O520" i="1"/>
  <c r="N520" i="1"/>
  <c r="M520" i="1"/>
  <c r="L520" i="1"/>
  <c r="K520" i="1"/>
  <c r="J520" i="1"/>
  <c r="I520" i="1"/>
  <c r="H520" i="1"/>
  <c r="G520" i="1"/>
  <c r="P519" i="1"/>
  <c r="O519" i="1"/>
  <c r="N519" i="1"/>
  <c r="M519" i="1"/>
  <c r="L519" i="1"/>
  <c r="K519" i="1"/>
  <c r="J519" i="1"/>
  <c r="I519" i="1"/>
  <c r="H519" i="1"/>
  <c r="G519" i="1"/>
  <c r="P518" i="1"/>
  <c r="O518" i="1"/>
  <c r="N518" i="1"/>
  <c r="M518" i="1"/>
  <c r="L518" i="1"/>
  <c r="K518" i="1"/>
  <c r="J518" i="1"/>
  <c r="I518" i="1"/>
  <c r="H518" i="1"/>
  <c r="G518" i="1"/>
  <c r="P517" i="1"/>
  <c r="O517" i="1"/>
  <c r="N517" i="1"/>
  <c r="M517" i="1"/>
  <c r="L517" i="1"/>
  <c r="K517" i="1"/>
  <c r="J517" i="1"/>
  <c r="I517" i="1"/>
  <c r="H517" i="1"/>
  <c r="G517" i="1"/>
  <c r="P516" i="1"/>
  <c r="O516" i="1"/>
  <c r="N516" i="1"/>
  <c r="M516" i="1"/>
  <c r="L516" i="1"/>
  <c r="K516" i="1"/>
  <c r="J516" i="1"/>
  <c r="I516" i="1"/>
  <c r="H516" i="1"/>
  <c r="G516" i="1"/>
  <c r="P514" i="1"/>
  <c r="O514" i="1"/>
  <c r="N514" i="1"/>
  <c r="M514" i="1"/>
  <c r="L514" i="1"/>
  <c r="K514" i="1"/>
  <c r="J514" i="1"/>
  <c r="I514" i="1"/>
  <c r="H514" i="1"/>
  <c r="G514" i="1"/>
  <c r="P513" i="1"/>
  <c r="O513" i="1"/>
  <c r="N513" i="1"/>
  <c r="M513" i="1"/>
  <c r="L513" i="1"/>
  <c r="K513" i="1"/>
  <c r="J513" i="1"/>
  <c r="I513" i="1"/>
  <c r="H513" i="1"/>
  <c r="G513" i="1"/>
  <c r="P512" i="1"/>
  <c r="O512" i="1"/>
  <c r="N512" i="1"/>
  <c r="M512" i="1"/>
  <c r="L512" i="1"/>
  <c r="K512" i="1"/>
  <c r="J512" i="1"/>
  <c r="I512" i="1"/>
  <c r="H512" i="1"/>
  <c r="G512" i="1"/>
  <c r="P511" i="1"/>
  <c r="O511" i="1"/>
  <c r="N511" i="1"/>
  <c r="M511" i="1"/>
  <c r="L511" i="1"/>
  <c r="K511" i="1"/>
  <c r="J511" i="1"/>
  <c r="I511" i="1"/>
  <c r="H511" i="1"/>
  <c r="G511" i="1"/>
  <c r="P510" i="1"/>
  <c r="O510" i="1"/>
  <c r="N510" i="1"/>
  <c r="M510" i="1"/>
  <c r="L510" i="1"/>
  <c r="K510" i="1"/>
  <c r="J510" i="1"/>
  <c r="I510" i="1"/>
  <c r="H510" i="1"/>
  <c r="G510" i="1"/>
  <c r="P509" i="1"/>
  <c r="O509" i="1"/>
  <c r="N509" i="1"/>
  <c r="M509" i="1"/>
  <c r="L509" i="1"/>
  <c r="K509" i="1"/>
  <c r="J509" i="1"/>
  <c r="I509" i="1"/>
  <c r="H509" i="1"/>
  <c r="G509" i="1"/>
  <c r="P508" i="1"/>
  <c r="O508" i="1"/>
  <c r="N508" i="1"/>
  <c r="M508" i="1"/>
  <c r="L508" i="1"/>
  <c r="K508" i="1"/>
  <c r="J508" i="1"/>
  <c r="I508" i="1"/>
  <c r="H508" i="1"/>
  <c r="G508" i="1"/>
  <c r="P505" i="1"/>
  <c r="O505" i="1"/>
  <c r="N505" i="1"/>
  <c r="M505" i="1"/>
  <c r="L505" i="1"/>
  <c r="K505" i="1"/>
  <c r="J505" i="1"/>
  <c r="I505" i="1"/>
  <c r="H505" i="1"/>
  <c r="G505" i="1"/>
  <c r="P504" i="1"/>
  <c r="O504" i="1"/>
  <c r="N504" i="1"/>
  <c r="M504" i="1"/>
  <c r="L504" i="1"/>
  <c r="K504" i="1"/>
  <c r="J504" i="1"/>
  <c r="I504" i="1"/>
  <c r="H504" i="1"/>
  <c r="G504" i="1"/>
  <c r="P503" i="1"/>
  <c r="O503" i="1"/>
  <c r="N503" i="1"/>
  <c r="M503" i="1"/>
  <c r="L503" i="1"/>
  <c r="K503" i="1"/>
  <c r="J503" i="1"/>
  <c r="I503" i="1"/>
  <c r="H503" i="1"/>
  <c r="G503" i="1"/>
  <c r="P502" i="1"/>
  <c r="O502" i="1"/>
  <c r="N502" i="1"/>
  <c r="M502" i="1"/>
  <c r="L502" i="1"/>
  <c r="K502" i="1"/>
  <c r="J502" i="1"/>
  <c r="I502" i="1"/>
  <c r="H502" i="1"/>
  <c r="G502" i="1"/>
  <c r="P501" i="1"/>
  <c r="O501" i="1"/>
  <c r="N501" i="1"/>
  <c r="M501" i="1"/>
  <c r="L501" i="1"/>
  <c r="K501" i="1"/>
  <c r="J501" i="1"/>
  <c r="I501" i="1"/>
  <c r="H501" i="1"/>
  <c r="G501" i="1"/>
  <c r="P500" i="1"/>
  <c r="O500" i="1"/>
  <c r="N500" i="1"/>
  <c r="M500" i="1"/>
  <c r="L500" i="1"/>
  <c r="K500" i="1"/>
  <c r="J500" i="1"/>
  <c r="I500" i="1"/>
  <c r="H500" i="1"/>
  <c r="G500" i="1"/>
  <c r="P498" i="1"/>
  <c r="O498" i="1"/>
  <c r="N498" i="1"/>
  <c r="M498" i="1"/>
  <c r="L498" i="1"/>
  <c r="K498" i="1"/>
  <c r="J498" i="1"/>
  <c r="I498" i="1"/>
  <c r="H498" i="1"/>
  <c r="G498" i="1"/>
  <c r="P497" i="1"/>
  <c r="O497" i="1"/>
  <c r="N497" i="1"/>
  <c r="M497" i="1"/>
  <c r="L497" i="1"/>
  <c r="K497" i="1"/>
  <c r="J497" i="1"/>
  <c r="I497" i="1"/>
  <c r="H497" i="1"/>
  <c r="G497" i="1"/>
  <c r="P496" i="1"/>
  <c r="O496" i="1"/>
  <c r="N496" i="1"/>
  <c r="M496" i="1"/>
  <c r="L496" i="1"/>
  <c r="K496" i="1"/>
  <c r="J496" i="1"/>
  <c r="I496" i="1"/>
  <c r="H496" i="1"/>
  <c r="G496" i="1"/>
  <c r="P495" i="1"/>
  <c r="O495" i="1"/>
  <c r="N495" i="1"/>
  <c r="M495" i="1"/>
  <c r="L495" i="1"/>
  <c r="K495" i="1"/>
  <c r="J495" i="1"/>
  <c r="I495" i="1"/>
  <c r="H495" i="1"/>
  <c r="G495" i="1"/>
  <c r="P494" i="1"/>
  <c r="O494" i="1"/>
  <c r="N494" i="1"/>
  <c r="M494" i="1"/>
  <c r="L494" i="1"/>
  <c r="K494" i="1"/>
  <c r="J494" i="1"/>
  <c r="I494" i="1"/>
  <c r="H494" i="1"/>
  <c r="G494" i="1"/>
  <c r="P493" i="1"/>
  <c r="O493" i="1"/>
  <c r="N493" i="1"/>
  <c r="M493" i="1"/>
  <c r="L493" i="1"/>
  <c r="K493" i="1"/>
  <c r="J493" i="1"/>
  <c r="I493" i="1"/>
  <c r="H493" i="1"/>
  <c r="G493" i="1"/>
  <c r="P492" i="1"/>
  <c r="O492" i="1"/>
  <c r="N492" i="1"/>
  <c r="M492" i="1"/>
  <c r="L492" i="1"/>
  <c r="K492" i="1"/>
  <c r="J492" i="1"/>
  <c r="I492" i="1"/>
  <c r="H492" i="1"/>
  <c r="G492" i="1"/>
  <c r="P491" i="1"/>
  <c r="O491" i="1"/>
  <c r="N491" i="1"/>
  <c r="M491" i="1"/>
  <c r="L491" i="1"/>
  <c r="K491" i="1"/>
  <c r="J491" i="1"/>
  <c r="I491" i="1"/>
  <c r="H491" i="1"/>
  <c r="G491" i="1"/>
  <c r="P490" i="1"/>
  <c r="O490" i="1"/>
  <c r="N490" i="1"/>
  <c r="M490" i="1"/>
  <c r="L490" i="1"/>
  <c r="K490" i="1"/>
  <c r="J490" i="1"/>
  <c r="I490" i="1"/>
  <c r="H490" i="1"/>
  <c r="G490" i="1"/>
  <c r="P488" i="1"/>
  <c r="O488" i="1"/>
  <c r="N488" i="1"/>
  <c r="M488" i="1"/>
  <c r="L488" i="1"/>
  <c r="K488" i="1"/>
  <c r="J488" i="1"/>
  <c r="I488" i="1"/>
  <c r="H488" i="1"/>
  <c r="G488" i="1"/>
  <c r="P487" i="1"/>
  <c r="O487" i="1"/>
  <c r="N487" i="1"/>
  <c r="M487" i="1"/>
  <c r="L487" i="1"/>
  <c r="K487" i="1"/>
  <c r="J487" i="1"/>
  <c r="I487" i="1"/>
  <c r="H487" i="1"/>
  <c r="G487" i="1"/>
  <c r="P486" i="1"/>
  <c r="O486" i="1"/>
  <c r="N486" i="1"/>
  <c r="M486" i="1"/>
  <c r="L486" i="1"/>
  <c r="K486" i="1"/>
  <c r="J486" i="1"/>
  <c r="I486" i="1"/>
  <c r="H486" i="1"/>
  <c r="G486" i="1"/>
  <c r="P485" i="1"/>
  <c r="O485" i="1"/>
  <c r="N485" i="1"/>
  <c r="M485" i="1"/>
  <c r="L485" i="1"/>
  <c r="K485" i="1"/>
  <c r="J485" i="1"/>
  <c r="I485" i="1"/>
  <c r="H485" i="1"/>
  <c r="G485" i="1"/>
  <c r="P484" i="1"/>
  <c r="O484" i="1"/>
  <c r="N484" i="1"/>
  <c r="M484" i="1"/>
  <c r="L484" i="1"/>
  <c r="K484" i="1"/>
  <c r="J484" i="1"/>
  <c r="I484" i="1"/>
  <c r="H484" i="1"/>
  <c r="G484" i="1"/>
  <c r="P483" i="1"/>
  <c r="O483" i="1"/>
  <c r="N483" i="1"/>
  <c r="M483" i="1"/>
  <c r="L483" i="1"/>
  <c r="K483" i="1"/>
  <c r="J483" i="1"/>
  <c r="I483" i="1"/>
  <c r="H483" i="1"/>
  <c r="G483" i="1"/>
  <c r="P482" i="1"/>
  <c r="O482" i="1"/>
  <c r="N482" i="1"/>
  <c r="M482" i="1"/>
  <c r="L482" i="1"/>
  <c r="K482" i="1"/>
  <c r="J482" i="1"/>
  <c r="I482" i="1"/>
  <c r="H482" i="1"/>
  <c r="G482" i="1"/>
  <c r="P481" i="1"/>
  <c r="O481" i="1"/>
  <c r="N481" i="1"/>
  <c r="M481" i="1"/>
  <c r="L481" i="1"/>
  <c r="K481" i="1"/>
  <c r="J481" i="1"/>
  <c r="I481" i="1"/>
  <c r="H481" i="1"/>
  <c r="G481" i="1"/>
  <c r="P480" i="1"/>
  <c r="O480" i="1"/>
  <c r="N480" i="1"/>
  <c r="M480" i="1"/>
  <c r="L480" i="1"/>
  <c r="K480" i="1"/>
  <c r="J480" i="1"/>
  <c r="I480" i="1"/>
  <c r="H480" i="1"/>
  <c r="G480" i="1"/>
  <c r="P478" i="1"/>
  <c r="O478" i="1"/>
  <c r="N478" i="1"/>
  <c r="M478" i="1"/>
  <c r="L478" i="1"/>
  <c r="K478" i="1"/>
  <c r="J478" i="1"/>
  <c r="I478" i="1"/>
  <c r="H478" i="1"/>
  <c r="G478" i="1"/>
  <c r="P477" i="1"/>
  <c r="O477" i="1"/>
  <c r="N477" i="1"/>
  <c r="M477" i="1"/>
  <c r="L477" i="1"/>
  <c r="K477" i="1"/>
  <c r="J477" i="1"/>
  <c r="I477" i="1"/>
  <c r="H477" i="1"/>
  <c r="G477" i="1"/>
  <c r="P476" i="1"/>
  <c r="O476" i="1"/>
  <c r="N476" i="1"/>
  <c r="M476" i="1"/>
  <c r="L476" i="1"/>
  <c r="K476" i="1"/>
  <c r="J476" i="1"/>
  <c r="I476" i="1"/>
  <c r="H476" i="1"/>
  <c r="G476" i="1"/>
  <c r="P475" i="1"/>
  <c r="O475" i="1"/>
  <c r="N475" i="1"/>
  <c r="M475" i="1"/>
  <c r="L475" i="1"/>
  <c r="K475" i="1"/>
  <c r="J475" i="1"/>
  <c r="I475" i="1"/>
  <c r="H475" i="1"/>
  <c r="G475" i="1"/>
  <c r="P474" i="1"/>
  <c r="O474" i="1"/>
  <c r="N474" i="1"/>
  <c r="M474" i="1"/>
  <c r="L474" i="1"/>
  <c r="K474" i="1"/>
  <c r="J474" i="1"/>
  <c r="I474" i="1"/>
  <c r="H474" i="1"/>
  <c r="G474" i="1"/>
  <c r="P473" i="1"/>
  <c r="O473" i="1"/>
  <c r="N473" i="1"/>
  <c r="M473" i="1"/>
  <c r="L473" i="1"/>
  <c r="K473" i="1"/>
  <c r="J473" i="1"/>
  <c r="I473" i="1"/>
  <c r="H473" i="1"/>
  <c r="G473" i="1"/>
  <c r="P472" i="1"/>
  <c r="O472" i="1"/>
  <c r="N472" i="1"/>
  <c r="M472" i="1"/>
  <c r="L472" i="1"/>
  <c r="K472" i="1"/>
  <c r="J472" i="1"/>
  <c r="I472" i="1"/>
  <c r="H472" i="1"/>
  <c r="G472" i="1"/>
  <c r="P471" i="1"/>
  <c r="O471" i="1"/>
  <c r="N471" i="1"/>
  <c r="M471" i="1"/>
  <c r="L471" i="1"/>
  <c r="K471" i="1"/>
  <c r="J471" i="1"/>
  <c r="I471" i="1"/>
  <c r="H471" i="1"/>
  <c r="G471" i="1"/>
  <c r="P470" i="1"/>
  <c r="O470" i="1"/>
  <c r="N470" i="1"/>
  <c r="M470" i="1"/>
  <c r="L470" i="1"/>
  <c r="K470" i="1"/>
  <c r="J470" i="1"/>
  <c r="I470" i="1"/>
  <c r="H470" i="1"/>
  <c r="G470" i="1"/>
  <c r="P469" i="1"/>
  <c r="O469" i="1"/>
  <c r="N469" i="1"/>
  <c r="M469" i="1"/>
  <c r="L469" i="1"/>
  <c r="K469" i="1"/>
  <c r="J469" i="1"/>
  <c r="I469" i="1"/>
  <c r="H469" i="1"/>
  <c r="G469" i="1"/>
  <c r="P468" i="1"/>
  <c r="O468" i="1"/>
  <c r="N468" i="1"/>
  <c r="M468" i="1"/>
  <c r="L468" i="1"/>
  <c r="K468" i="1"/>
  <c r="J468" i="1"/>
  <c r="I468" i="1"/>
  <c r="H468" i="1"/>
  <c r="G468" i="1"/>
  <c r="P467" i="1"/>
  <c r="O467" i="1"/>
  <c r="N467" i="1"/>
  <c r="M467" i="1"/>
  <c r="L467" i="1"/>
  <c r="K467" i="1"/>
  <c r="J467" i="1"/>
  <c r="I467" i="1"/>
  <c r="H467" i="1"/>
  <c r="G467" i="1"/>
  <c r="P466" i="1"/>
  <c r="O466" i="1"/>
  <c r="N466" i="1"/>
  <c r="M466" i="1"/>
  <c r="L466" i="1"/>
  <c r="K466" i="1"/>
  <c r="J466" i="1"/>
  <c r="I466" i="1"/>
  <c r="H466" i="1"/>
  <c r="G466" i="1"/>
  <c r="P465" i="1"/>
  <c r="O465" i="1"/>
  <c r="N465" i="1"/>
  <c r="M465" i="1"/>
  <c r="L465" i="1"/>
  <c r="K465" i="1"/>
  <c r="J465" i="1"/>
  <c r="I465" i="1"/>
  <c r="H465" i="1"/>
  <c r="G465" i="1"/>
  <c r="P463" i="1"/>
  <c r="O463" i="1"/>
  <c r="N463" i="1"/>
  <c r="M463" i="1"/>
  <c r="L463" i="1"/>
  <c r="K463" i="1"/>
  <c r="J463" i="1"/>
  <c r="I463" i="1"/>
  <c r="H463" i="1"/>
  <c r="G463" i="1"/>
  <c r="P462" i="1"/>
  <c r="O462" i="1"/>
  <c r="N462" i="1"/>
  <c r="M462" i="1"/>
  <c r="L462" i="1"/>
  <c r="K462" i="1"/>
  <c r="J462" i="1"/>
  <c r="I462" i="1"/>
  <c r="H462" i="1"/>
  <c r="G462" i="1"/>
  <c r="P461" i="1"/>
  <c r="O461" i="1"/>
  <c r="N461" i="1"/>
  <c r="M461" i="1"/>
  <c r="L461" i="1"/>
  <c r="K461" i="1"/>
  <c r="J461" i="1"/>
  <c r="I461" i="1"/>
  <c r="H461" i="1"/>
  <c r="G461" i="1"/>
  <c r="P460" i="1"/>
  <c r="O460" i="1"/>
  <c r="N460" i="1"/>
  <c r="M460" i="1"/>
  <c r="L460" i="1"/>
  <c r="K460" i="1"/>
  <c r="J460" i="1"/>
  <c r="I460" i="1"/>
  <c r="H460" i="1"/>
  <c r="G460" i="1"/>
  <c r="P459" i="1"/>
  <c r="O459" i="1"/>
  <c r="N459" i="1"/>
  <c r="M459" i="1"/>
  <c r="L459" i="1"/>
  <c r="K459" i="1"/>
  <c r="J459" i="1"/>
  <c r="I459" i="1"/>
  <c r="H459" i="1"/>
  <c r="G459" i="1"/>
  <c r="P458" i="1"/>
  <c r="O458" i="1"/>
  <c r="N458" i="1"/>
  <c r="M458" i="1"/>
  <c r="L458" i="1"/>
  <c r="K458" i="1"/>
  <c r="J458" i="1"/>
  <c r="I458" i="1"/>
  <c r="H458" i="1"/>
  <c r="G458" i="1"/>
  <c r="P457" i="1"/>
  <c r="O457" i="1"/>
  <c r="N457" i="1"/>
  <c r="M457" i="1"/>
  <c r="L457" i="1"/>
  <c r="K457" i="1"/>
  <c r="J457" i="1"/>
  <c r="I457" i="1"/>
  <c r="H457" i="1"/>
  <c r="G457" i="1"/>
  <c r="P456" i="1"/>
  <c r="O456" i="1"/>
  <c r="N456" i="1"/>
  <c r="M456" i="1"/>
  <c r="L456" i="1"/>
  <c r="K456" i="1"/>
  <c r="J456" i="1"/>
  <c r="I456" i="1"/>
  <c r="H456" i="1"/>
  <c r="G456" i="1"/>
  <c r="P455" i="1"/>
  <c r="O455" i="1"/>
  <c r="N455" i="1"/>
  <c r="M455" i="1"/>
  <c r="L455" i="1"/>
  <c r="K455" i="1"/>
  <c r="J455" i="1"/>
  <c r="I455" i="1"/>
  <c r="H455" i="1"/>
  <c r="G455" i="1"/>
  <c r="P454" i="1"/>
  <c r="O454" i="1"/>
  <c r="N454" i="1"/>
  <c r="M454" i="1"/>
  <c r="L454" i="1"/>
  <c r="K454" i="1"/>
  <c r="J454" i="1"/>
  <c r="I454" i="1"/>
  <c r="H454" i="1"/>
  <c r="G454" i="1"/>
  <c r="P453" i="1"/>
  <c r="O453" i="1"/>
  <c r="N453" i="1"/>
  <c r="M453" i="1"/>
  <c r="L453" i="1"/>
  <c r="K453" i="1"/>
  <c r="J453" i="1"/>
  <c r="I453" i="1"/>
  <c r="H453" i="1"/>
  <c r="G453" i="1"/>
  <c r="P452" i="1"/>
  <c r="O452" i="1"/>
  <c r="N452" i="1"/>
  <c r="M452" i="1"/>
  <c r="L452" i="1"/>
  <c r="K452" i="1"/>
  <c r="J452" i="1"/>
  <c r="I452" i="1"/>
  <c r="H452" i="1"/>
  <c r="G452" i="1"/>
  <c r="P451" i="1"/>
  <c r="O451" i="1"/>
  <c r="N451" i="1"/>
  <c r="M451" i="1"/>
  <c r="L451" i="1"/>
  <c r="K451" i="1"/>
  <c r="J451" i="1"/>
  <c r="I451" i="1"/>
  <c r="H451" i="1"/>
  <c r="G451" i="1"/>
  <c r="P450" i="1"/>
  <c r="O450" i="1"/>
  <c r="N450" i="1"/>
  <c r="M450" i="1"/>
  <c r="L450" i="1"/>
  <c r="K450" i="1"/>
  <c r="J450" i="1"/>
  <c r="I450" i="1"/>
  <c r="H450" i="1"/>
  <c r="G450" i="1"/>
  <c r="P449" i="1"/>
  <c r="O449" i="1"/>
  <c r="N449" i="1"/>
  <c r="M449" i="1"/>
  <c r="L449" i="1"/>
  <c r="K449" i="1"/>
  <c r="J449" i="1"/>
  <c r="I449" i="1"/>
  <c r="H449" i="1"/>
  <c r="G449" i="1"/>
  <c r="P448" i="1"/>
  <c r="O448" i="1"/>
  <c r="N448" i="1"/>
  <c r="M448" i="1"/>
  <c r="L448" i="1"/>
  <c r="K448" i="1"/>
  <c r="J448" i="1"/>
  <c r="I448" i="1"/>
  <c r="H448" i="1"/>
  <c r="G448" i="1"/>
  <c r="P447" i="1"/>
  <c r="O447" i="1"/>
  <c r="N447" i="1"/>
  <c r="M447" i="1"/>
  <c r="L447" i="1"/>
  <c r="K447" i="1"/>
  <c r="J447" i="1"/>
  <c r="I447" i="1"/>
  <c r="H447" i="1"/>
  <c r="G447" i="1"/>
  <c r="P446" i="1"/>
  <c r="O446" i="1"/>
  <c r="N446" i="1"/>
  <c r="M446" i="1"/>
  <c r="L446" i="1"/>
  <c r="K446" i="1"/>
  <c r="J446" i="1"/>
  <c r="I446" i="1"/>
  <c r="H446" i="1"/>
  <c r="G446" i="1"/>
  <c r="P445" i="1"/>
  <c r="O445" i="1"/>
  <c r="N445" i="1"/>
  <c r="M445" i="1"/>
  <c r="L445" i="1"/>
  <c r="K445" i="1"/>
  <c r="J445" i="1"/>
  <c r="I445" i="1"/>
  <c r="H445" i="1"/>
  <c r="G445" i="1"/>
  <c r="P444" i="1"/>
  <c r="O444" i="1"/>
  <c r="N444" i="1"/>
  <c r="M444" i="1"/>
  <c r="L444" i="1"/>
  <c r="K444" i="1"/>
  <c r="J444" i="1"/>
  <c r="I444" i="1"/>
  <c r="H444" i="1"/>
  <c r="G444" i="1"/>
  <c r="P443" i="1"/>
  <c r="O443" i="1"/>
  <c r="N443" i="1"/>
  <c r="M443" i="1"/>
  <c r="L443" i="1"/>
  <c r="K443" i="1"/>
  <c r="J443" i="1"/>
  <c r="I443" i="1"/>
  <c r="H443" i="1"/>
  <c r="G443" i="1"/>
  <c r="P442" i="1"/>
  <c r="O442" i="1"/>
  <c r="N442" i="1"/>
  <c r="M442" i="1"/>
  <c r="L442" i="1"/>
  <c r="K442" i="1"/>
  <c r="J442" i="1"/>
  <c r="I442" i="1"/>
  <c r="H442" i="1"/>
  <c r="G442" i="1"/>
  <c r="P441" i="1"/>
  <c r="O441" i="1"/>
  <c r="N441" i="1"/>
  <c r="M441" i="1"/>
  <c r="L441" i="1"/>
  <c r="K441" i="1"/>
  <c r="J441" i="1"/>
  <c r="I441" i="1"/>
  <c r="H441" i="1"/>
  <c r="G441" i="1"/>
  <c r="P440" i="1"/>
  <c r="O440" i="1"/>
  <c r="N440" i="1"/>
  <c r="M440" i="1"/>
  <c r="L440" i="1"/>
  <c r="K440" i="1"/>
  <c r="J440" i="1"/>
  <c r="I440" i="1"/>
  <c r="H440" i="1"/>
  <c r="G440" i="1"/>
  <c r="P439" i="1"/>
  <c r="O439" i="1"/>
  <c r="N439" i="1"/>
  <c r="M439" i="1"/>
  <c r="L439" i="1"/>
  <c r="K439" i="1"/>
  <c r="J439" i="1"/>
  <c r="I439" i="1"/>
  <c r="H439" i="1"/>
  <c r="G439" i="1"/>
  <c r="P437" i="1"/>
  <c r="O437" i="1"/>
  <c r="N437" i="1"/>
  <c r="M437" i="1"/>
  <c r="L437" i="1"/>
  <c r="K437" i="1"/>
  <c r="J437" i="1"/>
  <c r="I437" i="1"/>
  <c r="H437" i="1"/>
  <c r="G437" i="1"/>
  <c r="P436" i="1"/>
  <c r="O436" i="1"/>
  <c r="N436" i="1"/>
  <c r="M436" i="1"/>
  <c r="L436" i="1"/>
  <c r="K436" i="1"/>
  <c r="J436" i="1"/>
  <c r="I436" i="1"/>
  <c r="H436" i="1"/>
  <c r="G436" i="1"/>
  <c r="P435" i="1"/>
  <c r="O435" i="1"/>
  <c r="N435" i="1"/>
  <c r="M435" i="1"/>
  <c r="L435" i="1"/>
  <c r="K435" i="1"/>
  <c r="J435" i="1"/>
  <c r="I435" i="1"/>
  <c r="H435" i="1"/>
  <c r="G435" i="1"/>
  <c r="P434" i="1"/>
  <c r="O434" i="1"/>
  <c r="N434" i="1"/>
  <c r="M434" i="1"/>
  <c r="L434" i="1"/>
  <c r="K434" i="1"/>
  <c r="J434" i="1"/>
  <c r="I434" i="1"/>
  <c r="H434" i="1"/>
  <c r="G434" i="1"/>
  <c r="P433" i="1"/>
  <c r="O433" i="1"/>
  <c r="N433" i="1"/>
  <c r="M433" i="1"/>
  <c r="L433" i="1"/>
  <c r="K433" i="1"/>
  <c r="J433" i="1"/>
  <c r="I433" i="1"/>
  <c r="H433" i="1"/>
  <c r="G433" i="1"/>
  <c r="P432" i="1"/>
  <c r="O432" i="1"/>
  <c r="N432" i="1"/>
  <c r="M432" i="1"/>
  <c r="L432" i="1"/>
  <c r="K432" i="1"/>
  <c r="J432" i="1"/>
  <c r="I432" i="1"/>
  <c r="H432" i="1"/>
  <c r="G432" i="1"/>
  <c r="P431" i="1"/>
  <c r="O431" i="1"/>
  <c r="N431" i="1"/>
  <c r="M431" i="1"/>
  <c r="L431" i="1"/>
  <c r="K431" i="1"/>
  <c r="J431" i="1"/>
  <c r="I431" i="1"/>
  <c r="H431" i="1"/>
  <c r="G431" i="1"/>
  <c r="P430" i="1"/>
  <c r="O430" i="1"/>
  <c r="N430" i="1"/>
  <c r="M430" i="1"/>
  <c r="L430" i="1"/>
  <c r="K430" i="1"/>
  <c r="J430" i="1"/>
  <c r="I430" i="1"/>
  <c r="H430" i="1"/>
  <c r="G430" i="1"/>
  <c r="P429" i="1"/>
  <c r="O429" i="1"/>
  <c r="N429" i="1"/>
  <c r="M429" i="1"/>
  <c r="L429" i="1"/>
  <c r="K429" i="1"/>
  <c r="J429" i="1"/>
  <c r="I429" i="1"/>
  <c r="H429" i="1"/>
  <c r="G429" i="1"/>
  <c r="P428" i="1"/>
  <c r="O428" i="1"/>
  <c r="N428" i="1"/>
  <c r="M428" i="1"/>
  <c r="L428" i="1"/>
  <c r="K428" i="1"/>
  <c r="J428" i="1"/>
  <c r="I428" i="1"/>
  <c r="H428" i="1"/>
  <c r="G428" i="1"/>
  <c r="P427" i="1"/>
  <c r="O427" i="1"/>
  <c r="N427" i="1"/>
  <c r="M427" i="1"/>
  <c r="L427" i="1"/>
  <c r="K427" i="1"/>
  <c r="J427" i="1"/>
  <c r="I427" i="1"/>
  <c r="H427" i="1"/>
  <c r="G427" i="1"/>
  <c r="P426" i="1"/>
  <c r="O426" i="1"/>
  <c r="N426" i="1"/>
  <c r="M426" i="1"/>
  <c r="L426" i="1"/>
  <c r="K426" i="1"/>
  <c r="J426" i="1"/>
  <c r="I426" i="1"/>
  <c r="H426" i="1"/>
  <c r="G426" i="1"/>
  <c r="P425" i="1"/>
  <c r="O425" i="1"/>
  <c r="N425" i="1"/>
  <c r="M425" i="1"/>
  <c r="L425" i="1"/>
  <c r="K425" i="1"/>
  <c r="J425" i="1"/>
  <c r="I425" i="1"/>
  <c r="H425" i="1"/>
  <c r="G425" i="1"/>
  <c r="P424" i="1"/>
  <c r="O424" i="1"/>
  <c r="N424" i="1"/>
  <c r="M424" i="1"/>
  <c r="L424" i="1"/>
  <c r="K424" i="1"/>
  <c r="J424" i="1"/>
  <c r="I424" i="1"/>
  <c r="H424" i="1"/>
  <c r="G424" i="1"/>
  <c r="P422" i="1"/>
  <c r="O422" i="1"/>
  <c r="N422" i="1"/>
  <c r="M422" i="1"/>
  <c r="L422" i="1"/>
  <c r="K422" i="1"/>
  <c r="J422" i="1"/>
  <c r="I422" i="1"/>
  <c r="H422" i="1"/>
  <c r="G422" i="1"/>
  <c r="P421" i="1"/>
  <c r="O421" i="1"/>
  <c r="N421" i="1"/>
  <c r="M421" i="1"/>
  <c r="L421" i="1"/>
  <c r="K421" i="1"/>
  <c r="J421" i="1"/>
  <c r="I421" i="1"/>
  <c r="H421" i="1"/>
  <c r="G421" i="1"/>
  <c r="P420" i="1"/>
  <c r="O420" i="1"/>
  <c r="N420" i="1"/>
  <c r="M420" i="1"/>
  <c r="L420" i="1"/>
  <c r="K420" i="1"/>
  <c r="J420" i="1"/>
  <c r="I420" i="1"/>
  <c r="H420" i="1"/>
  <c r="G420" i="1"/>
  <c r="P419" i="1"/>
  <c r="O419" i="1"/>
  <c r="N419" i="1"/>
  <c r="M419" i="1"/>
  <c r="L419" i="1"/>
  <c r="K419" i="1"/>
  <c r="J419" i="1"/>
  <c r="I419" i="1"/>
  <c r="H419" i="1"/>
  <c r="G419" i="1"/>
  <c r="P418" i="1"/>
  <c r="O418" i="1"/>
  <c r="N418" i="1"/>
  <c r="M418" i="1"/>
  <c r="L418" i="1"/>
  <c r="K418" i="1"/>
  <c r="J418" i="1"/>
  <c r="I418" i="1"/>
  <c r="H418" i="1"/>
  <c r="G418" i="1"/>
  <c r="P417" i="1"/>
  <c r="O417" i="1"/>
  <c r="N417" i="1"/>
  <c r="M417" i="1"/>
  <c r="L417" i="1"/>
  <c r="K417" i="1"/>
  <c r="J417" i="1"/>
  <c r="I417" i="1"/>
  <c r="H417" i="1"/>
  <c r="G417" i="1"/>
  <c r="P416" i="1"/>
  <c r="O416" i="1"/>
  <c r="N416" i="1"/>
  <c r="M416" i="1"/>
  <c r="L416" i="1"/>
  <c r="K416" i="1"/>
  <c r="J416" i="1"/>
  <c r="I416" i="1"/>
  <c r="H416" i="1"/>
  <c r="G416" i="1"/>
  <c r="P415" i="1"/>
  <c r="O415" i="1"/>
  <c r="N415" i="1"/>
  <c r="M415" i="1"/>
  <c r="L415" i="1"/>
  <c r="K415" i="1"/>
  <c r="J415" i="1"/>
  <c r="I415" i="1"/>
  <c r="H415" i="1"/>
  <c r="G415" i="1"/>
  <c r="P414" i="1"/>
  <c r="O414" i="1"/>
  <c r="N414" i="1"/>
  <c r="M414" i="1"/>
  <c r="L414" i="1"/>
  <c r="K414" i="1"/>
  <c r="J414" i="1"/>
  <c r="I414" i="1"/>
  <c r="H414" i="1"/>
  <c r="G414" i="1"/>
  <c r="P413" i="1"/>
  <c r="O413" i="1"/>
  <c r="N413" i="1"/>
  <c r="M413" i="1"/>
  <c r="L413" i="1"/>
  <c r="K413" i="1"/>
  <c r="J413" i="1"/>
  <c r="I413" i="1"/>
  <c r="H413" i="1"/>
  <c r="G413" i="1"/>
  <c r="P412" i="1"/>
  <c r="O412" i="1"/>
  <c r="N412" i="1"/>
  <c r="M412" i="1"/>
  <c r="L412" i="1"/>
  <c r="K412" i="1"/>
  <c r="J412" i="1"/>
  <c r="I412" i="1"/>
  <c r="H412" i="1"/>
  <c r="G412" i="1"/>
  <c r="P411" i="1"/>
  <c r="O411" i="1"/>
  <c r="N411" i="1"/>
  <c r="M411" i="1"/>
  <c r="L411" i="1"/>
  <c r="K411" i="1"/>
  <c r="J411" i="1"/>
  <c r="I411" i="1"/>
  <c r="H411" i="1"/>
  <c r="G411" i="1"/>
  <c r="P410" i="1"/>
  <c r="O410" i="1"/>
  <c r="N410" i="1"/>
  <c r="M410" i="1"/>
  <c r="L410" i="1"/>
  <c r="K410" i="1"/>
  <c r="J410" i="1"/>
  <c r="I410" i="1"/>
  <c r="H410" i="1"/>
  <c r="G410" i="1"/>
  <c r="P409" i="1"/>
  <c r="O409" i="1"/>
  <c r="N409" i="1"/>
  <c r="M409" i="1"/>
  <c r="L409" i="1"/>
  <c r="K409" i="1"/>
  <c r="J409" i="1"/>
  <c r="I409" i="1"/>
  <c r="H409" i="1"/>
  <c r="G409" i="1"/>
  <c r="P408" i="1"/>
  <c r="O408" i="1"/>
  <c r="N408" i="1"/>
  <c r="M408" i="1"/>
  <c r="L408" i="1"/>
  <c r="K408" i="1"/>
  <c r="J408" i="1"/>
  <c r="I408" i="1"/>
  <c r="H408" i="1"/>
  <c r="G408" i="1"/>
  <c r="P407" i="1"/>
  <c r="O407" i="1"/>
  <c r="N407" i="1"/>
  <c r="M407" i="1"/>
  <c r="L407" i="1"/>
  <c r="K407" i="1"/>
  <c r="J407" i="1"/>
  <c r="I407" i="1"/>
  <c r="H407" i="1"/>
  <c r="G407" i="1"/>
  <c r="P406" i="1"/>
  <c r="O406" i="1"/>
  <c r="N406" i="1"/>
  <c r="M406" i="1"/>
  <c r="L406" i="1"/>
  <c r="K406" i="1"/>
  <c r="J406" i="1"/>
  <c r="I406" i="1"/>
  <c r="H406" i="1"/>
  <c r="G406" i="1"/>
  <c r="P405" i="1"/>
  <c r="O405" i="1"/>
  <c r="N405" i="1"/>
  <c r="M405" i="1"/>
  <c r="L405" i="1"/>
  <c r="K405" i="1"/>
  <c r="J405" i="1"/>
  <c r="I405" i="1"/>
  <c r="H405" i="1"/>
  <c r="G405" i="1"/>
  <c r="P404" i="1"/>
  <c r="O404" i="1"/>
  <c r="N404" i="1"/>
  <c r="M404" i="1"/>
  <c r="L404" i="1"/>
  <c r="K404" i="1"/>
  <c r="J404" i="1"/>
  <c r="I404" i="1"/>
  <c r="H404" i="1"/>
  <c r="G404" i="1"/>
  <c r="P403" i="1"/>
  <c r="O403" i="1"/>
  <c r="N403" i="1"/>
  <c r="M403" i="1"/>
  <c r="L403" i="1"/>
  <c r="K403" i="1"/>
  <c r="J403" i="1"/>
  <c r="I403" i="1"/>
  <c r="H403" i="1"/>
  <c r="G403" i="1"/>
  <c r="P402" i="1"/>
  <c r="O402" i="1"/>
  <c r="N402" i="1"/>
  <c r="M402" i="1"/>
  <c r="L402" i="1"/>
  <c r="K402" i="1"/>
  <c r="J402" i="1"/>
  <c r="I402" i="1"/>
  <c r="H402" i="1"/>
  <c r="G402" i="1"/>
  <c r="P401" i="1"/>
  <c r="O401" i="1"/>
  <c r="N401" i="1"/>
  <c r="M401" i="1"/>
  <c r="L401" i="1"/>
  <c r="K401" i="1"/>
  <c r="J401" i="1"/>
  <c r="I401" i="1"/>
  <c r="H401" i="1"/>
  <c r="G401" i="1"/>
  <c r="P400" i="1"/>
  <c r="O400" i="1"/>
  <c r="N400" i="1"/>
  <c r="M400" i="1"/>
  <c r="L400" i="1"/>
  <c r="K400" i="1"/>
  <c r="J400" i="1"/>
  <c r="I400" i="1"/>
  <c r="H400" i="1"/>
  <c r="G400" i="1"/>
  <c r="P398" i="1"/>
  <c r="O398" i="1"/>
  <c r="N398" i="1"/>
  <c r="M398" i="1"/>
  <c r="L398" i="1"/>
  <c r="K398" i="1"/>
  <c r="J398" i="1"/>
  <c r="I398" i="1"/>
  <c r="H398" i="1"/>
  <c r="G398" i="1"/>
  <c r="P397" i="1"/>
  <c r="O397" i="1"/>
  <c r="N397" i="1"/>
  <c r="M397" i="1"/>
  <c r="L397" i="1"/>
  <c r="K397" i="1"/>
  <c r="J397" i="1"/>
  <c r="I397" i="1"/>
  <c r="H397" i="1"/>
  <c r="G397" i="1"/>
  <c r="P396" i="1"/>
  <c r="O396" i="1"/>
  <c r="N396" i="1"/>
  <c r="M396" i="1"/>
  <c r="L396" i="1"/>
  <c r="K396" i="1"/>
  <c r="J396" i="1"/>
  <c r="I396" i="1"/>
  <c r="H396" i="1"/>
  <c r="G396" i="1"/>
  <c r="P395" i="1"/>
  <c r="O395" i="1"/>
  <c r="N395" i="1"/>
  <c r="M395" i="1"/>
  <c r="L395" i="1"/>
  <c r="K395" i="1"/>
  <c r="J395" i="1"/>
  <c r="I395" i="1"/>
  <c r="H395" i="1"/>
  <c r="G395" i="1"/>
  <c r="P394" i="1"/>
  <c r="O394" i="1"/>
  <c r="N394" i="1"/>
  <c r="M394" i="1"/>
  <c r="L394" i="1"/>
  <c r="K394" i="1"/>
  <c r="J394" i="1"/>
  <c r="I394" i="1"/>
  <c r="H394" i="1"/>
  <c r="G394" i="1"/>
  <c r="P393" i="1"/>
  <c r="O393" i="1"/>
  <c r="N393" i="1"/>
  <c r="M393" i="1"/>
  <c r="L393" i="1"/>
  <c r="K393" i="1"/>
  <c r="J393" i="1"/>
  <c r="I393" i="1"/>
  <c r="H393" i="1"/>
  <c r="G393" i="1"/>
  <c r="P392" i="1"/>
  <c r="O392" i="1"/>
  <c r="N392" i="1"/>
  <c r="M392" i="1"/>
  <c r="L392" i="1"/>
  <c r="K392" i="1"/>
  <c r="J392" i="1"/>
  <c r="I392" i="1"/>
  <c r="H392" i="1"/>
  <c r="G392" i="1"/>
  <c r="P391" i="1"/>
  <c r="O391" i="1"/>
  <c r="N391" i="1"/>
  <c r="M391" i="1"/>
  <c r="L391" i="1"/>
  <c r="K391" i="1"/>
  <c r="J391" i="1"/>
  <c r="I391" i="1"/>
  <c r="H391" i="1"/>
  <c r="G391" i="1"/>
  <c r="P390" i="1"/>
  <c r="O390" i="1"/>
  <c r="N390" i="1"/>
  <c r="M390" i="1"/>
  <c r="L390" i="1"/>
  <c r="K390" i="1"/>
  <c r="J390" i="1"/>
  <c r="I390" i="1"/>
  <c r="H390" i="1"/>
  <c r="G390" i="1"/>
  <c r="P389" i="1"/>
  <c r="O389" i="1"/>
  <c r="N389" i="1"/>
  <c r="M389" i="1"/>
  <c r="L389" i="1"/>
  <c r="K389" i="1"/>
  <c r="J389" i="1"/>
  <c r="I389" i="1"/>
  <c r="H389" i="1"/>
  <c r="G389" i="1"/>
  <c r="P388" i="1"/>
  <c r="O388" i="1"/>
  <c r="N388" i="1"/>
  <c r="M388" i="1"/>
  <c r="L388" i="1"/>
  <c r="K388" i="1"/>
  <c r="J388" i="1"/>
  <c r="I388" i="1"/>
  <c r="H388" i="1"/>
  <c r="G388" i="1"/>
  <c r="P387" i="1"/>
  <c r="O387" i="1"/>
  <c r="N387" i="1"/>
  <c r="M387" i="1"/>
  <c r="L387" i="1"/>
  <c r="K387" i="1"/>
  <c r="J387" i="1"/>
  <c r="I387" i="1"/>
  <c r="H387" i="1"/>
  <c r="G387" i="1"/>
  <c r="P386" i="1"/>
  <c r="O386" i="1"/>
  <c r="N386" i="1"/>
  <c r="M386" i="1"/>
  <c r="L386" i="1"/>
  <c r="K386" i="1"/>
  <c r="J386" i="1"/>
  <c r="I386" i="1"/>
  <c r="H386" i="1"/>
  <c r="G386" i="1"/>
  <c r="P385" i="1"/>
  <c r="O385" i="1"/>
  <c r="N385" i="1"/>
  <c r="M385" i="1"/>
  <c r="L385" i="1"/>
  <c r="K385" i="1"/>
  <c r="J385" i="1"/>
  <c r="I385" i="1"/>
  <c r="H385" i="1"/>
  <c r="G385" i="1"/>
  <c r="P384" i="1"/>
  <c r="O384" i="1"/>
  <c r="N384" i="1"/>
  <c r="M384" i="1"/>
  <c r="L384" i="1"/>
  <c r="K384" i="1"/>
  <c r="J384" i="1"/>
  <c r="I384" i="1"/>
  <c r="H384" i="1"/>
  <c r="G384" i="1"/>
  <c r="P380" i="1"/>
  <c r="O380" i="1"/>
  <c r="N380" i="1"/>
  <c r="M380" i="1"/>
  <c r="L380" i="1"/>
  <c r="K380" i="1"/>
  <c r="J380" i="1"/>
  <c r="I380" i="1"/>
  <c r="H380" i="1"/>
  <c r="G380" i="1"/>
  <c r="P377" i="1"/>
  <c r="O377" i="1"/>
  <c r="N377" i="1"/>
  <c r="M377" i="1"/>
  <c r="L377" i="1"/>
  <c r="K377" i="1"/>
  <c r="J377" i="1"/>
  <c r="I377" i="1"/>
  <c r="H377" i="1"/>
  <c r="G377" i="1"/>
  <c r="P375" i="1"/>
  <c r="O375" i="1"/>
  <c r="N375" i="1"/>
  <c r="M375" i="1"/>
  <c r="L375" i="1"/>
  <c r="K375" i="1"/>
  <c r="J375" i="1"/>
  <c r="I375" i="1"/>
  <c r="H375" i="1"/>
  <c r="G375" i="1"/>
  <c r="P373" i="1"/>
  <c r="O373" i="1"/>
  <c r="N373" i="1"/>
  <c r="M373" i="1"/>
  <c r="L373" i="1"/>
  <c r="K373" i="1"/>
  <c r="J373" i="1"/>
  <c r="I373" i="1"/>
  <c r="H373" i="1"/>
  <c r="G373" i="1"/>
  <c r="P371" i="1"/>
  <c r="O371" i="1"/>
  <c r="N371" i="1"/>
  <c r="M371" i="1"/>
  <c r="L371" i="1"/>
  <c r="K371" i="1"/>
  <c r="J371" i="1"/>
  <c r="I371" i="1"/>
  <c r="H371" i="1"/>
  <c r="G371" i="1"/>
  <c r="P368" i="1"/>
  <c r="O368" i="1"/>
  <c r="N368" i="1"/>
  <c r="M368" i="1"/>
  <c r="L368" i="1"/>
  <c r="K368" i="1"/>
  <c r="J368" i="1"/>
  <c r="I368" i="1"/>
  <c r="H368" i="1"/>
  <c r="G368" i="1"/>
  <c r="P365" i="1"/>
  <c r="O365" i="1"/>
  <c r="N365" i="1"/>
  <c r="M365" i="1"/>
  <c r="L365" i="1"/>
  <c r="K365" i="1"/>
  <c r="J365" i="1"/>
  <c r="I365" i="1"/>
  <c r="H365" i="1"/>
  <c r="G365" i="1"/>
  <c r="P364" i="1"/>
  <c r="O364" i="1"/>
  <c r="N364" i="1"/>
  <c r="M364" i="1"/>
  <c r="L364" i="1"/>
  <c r="K364" i="1"/>
  <c r="J364" i="1"/>
  <c r="I364" i="1"/>
  <c r="H364" i="1"/>
  <c r="G364" i="1"/>
  <c r="P362" i="1"/>
  <c r="O362" i="1"/>
  <c r="N362" i="1"/>
  <c r="M362" i="1"/>
  <c r="L362" i="1"/>
  <c r="K362" i="1"/>
  <c r="J362" i="1"/>
  <c r="I362" i="1"/>
  <c r="H362" i="1"/>
  <c r="G362" i="1"/>
  <c r="P360" i="1"/>
  <c r="O360" i="1"/>
  <c r="N360" i="1"/>
  <c r="M360" i="1"/>
  <c r="L360" i="1"/>
  <c r="K360" i="1"/>
  <c r="J360" i="1"/>
  <c r="I360" i="1"/>
  <c r="H360" i="1"/>
  <c r="G360" i="1"/>
  <c r="P358" i="1"/>
  <c r="O358" i="1"/>
  <c r="N358" i="1"/>
  <c r="M358" i="1"/>
  <c r="L358" i="1"/>
  <c r="K358" i="1"/>
  <c r="J358" i="1"/>
  <c r="I358" i="1"/>
  <c r="H358" i="1"/>
  <c r="G358" i="1"/>
  <c r="P356" i="1"/>
  <c r="O356" i="1"/>
  <c r="N356" i="1"/>
  <c r="M356" i="1"/>
  <c r="L356" i="1"/>
  <c r="K356" i="1"/>
  <c r="J356" i="1"/>
  <c r="I356" i="1"/>
  <c r="H356" i="1"/>
  <c r="G356" i="1"/>
  <c r="P354" i="1"/>
  <c r="O354" i="1"/>
  <c r="N354" i="1"/>
  <c r="M354" i="1"/>
  <c r="L354" i="1"/>
  <c r="K354" i="1"/>
  <c r="J354" i="1"/>
  <c r="I354" i="1"/>
  <c r="H354" i="1"/>
  <c r="G354" i="1"/>
  <c r="P351" i="1"/>
  <c r="O351" i="1"/>
  <c r="N351" i="1"/>
  <c r="M351" i="1"/>
  <c r="L351" i="1"/>
  <c r="K351" i="1"/>
  <c r="J351" i="1"/>
  <c r="I351" i="1"/>
  <c r="H351" i="1"/>
  <c r="G351" i="1"/>
  <c r="P348" i="1"/>
  <c r="O348" i="1"/>
  <c r="N348" i="1"/>
  <c r="M348" i="1"/>
  <c r="L348" i="1"/>
  <c r="K348" i="1"/>
  <c r="J348" i="1"/>
  <c r="I348" i="1"/>
  <c r="H348" i="1"/>
  <c r="G348" i="1"/>
  <c r="P346" i="1"/>
  <c r="O346" i="1"/>
  <c r="N346" i="1"/>
  <c r="M346" i="1"/>
  <c r="L346" i="1"/>
  <c r="K346" i="1"/>
  <c r="J346" i="1"/>
  <c r="I346" i="1"/>
  <c r="H346" i="1"/>
  <c r="G346" i="1"/>
  <c r="P344" i="1"/>
  <c r="O344" i="1"/>
  <c r="N344" i="1"/>
  <c r="M344" i="1"/>
  <c r="L344" i="1"/>
  <c r="K344" i="1"/>
  <c r="J344" i="1"/>
  <c r="I344" i="1"/>
  <c r="H344" i="1"/>
  <c r="G344" i="1"/>
  <c r="P341" i="1"/>
  <c r="O341" i="1"/>
  <c r="N341" i="1"/>
  <c r="M341" i="1"/>
  <c r="L341" i="1"/>
  <c r="K341" i="1"/>
  <c r="J341" i="1"/>
  <c r="I341" i="1"/>
  <c r="H341" i="1"/>
  <c r="G341" i="1"/>
  <c r="P339" i="1"/>
  <c r="O339" i="1"/>
  <c r="N339" i="1"/>
  <c r="M339" i="1"/>
  <c r="L339" i="1"/>
  <c r="K339" i="1"/>
  <c r="J339" i="1"/>
  <c r="I339" i="1"/>
  <c r="H339" i="1"/>
  <c r="G339" i="1"/>
  <c r="P336" i="1"/>
  <c r="O336" i="1"/>
  <c r="N336" i="1"/>
  <c r="M336" i="1"/>
  <c r="L336" i="1"/>
  <c r="K336" i="1"/>
  <c r="J336" i="1"/>
  <c r="I336" i="1"/>
  <c r="H336" i="1"/>
  <c r="G336" i="1"/>
  <c r="P334" i="1"/>
  <c r="O334" i="1"/>
  <c r="N334" i="1"/>
  <c r="M334" i="1"/>
  <c r="L334" i="1"/>
  <c r="K334" i="1"/>
  <c r="J334" i="1"/>
  <c r="I334" i="1"/>
  <c r="H334" i="1"/>
  <c r="G334" i="1"/>
  <c r="P332" i="1"/>
  <c r="O332" i="1"/>
  <c r="N332" i="1"/>
  <c r="M332" i="1"/>
  <c r="L332" i="1"/>
  <c r="K332" i="1"/>
  <c r="J332" i="1"/>
  <c r="I332" i="1"/>
  <c r="H332" i="1"/>
  <c r="G332" i="1"/>
  <c r="P330" i="1"/>
  <c r="O330" i="1"/>
  <c r="N330" i="1"/>
  <c r="M330" i="1"/>
  <c r="L330" i="1"/>
  <c r="K330" i="1"/>
  <c r="J330" i="1"/>
  <c r="I330" i="1"/>
  <c r="H330" i="1"/>
  <c r="G330" i="1"/>
  <c r="P327" i="1"/>
  <c r="O327" i="1"/>
  <c r="N327" i="1"/>
  <c r="M327" i="1"/>
  <c r="L327" i="1"/>
  <c r="K327" i="1"/>
  <c r="J327" i="1"/>
  <c r="I327" i="1"/>
  <c r="H327" i="1"/>
  <c r="G327" i="1"/>
  <c r="P326" i="1"/>
  <c r="O326" i="1"/>
  <c r="N326" i="1"/>
  <c r="M326" i="1"/>
  <c r="L326" i="1"/>
  <c r="K326" i="1"/>
  <c r="J326" i="1"/>
  <c r="I326" i="1"/>
  <c r="H326" i="1"/>
  <c r="G326" i="1"/>
  <c r="P325" i="1"/>
  <c r="O325" i="1"/>
  <c r="N325" i="1"/>
  <c r="M325" i="1"/>
  <c r="L325" i="1"/>
  <c r="K325" i="1"/>
  <c r="J325" i="1"/>
  <c r="I325" i="1"/>
  <c r="H325" i="1"/>
  <c r="G325" i="1"/>
  <c r="P323" i="1"/>
  <c r="O323" i="1"/>
  <c r="N323" i="1"/>
  <c r="M323" i="1"/>
  <c r="L323" i="1"/>
  <c r="K323" i="1"/>
  <c r="J323" i="1"/>
  <c r="I323" i="1"/>
  <c r="H323" i="1"/>
  <c r="G323" i="1"/>
  <c r="P321" i="1"/>
  <c r="O321" i="1"/>
  <c r="N321" i="1"/>
  <c r="M321" i="1"/>
  <c r="L321" i="1"/>
  <c r="K321" i="1"/>
  <c r="J321" i="1"/>
  <c r="I321" i="1"/>
  <c r="H321" i="1"/>
  <c r="G321" i="1"/>
  <c r="P319" i="1"/>
  <c r="O319" i="1"/>
  <c r="N319" i="1"/>
  <c r="M319" i="1"/>
  <c r="L319" i="1"/>
  <c r="K319" i="1"/>
  <c r="J319" i="1"/>
  <c r="P317" i="1"/>
  <c r="O317" i="1"/>
  <c r="N317" i="1"/>
  <c r="M317" i="1"/>
  <c r="L317" i="1"/>
  <c r="K317" i="1"/>
  <c r="J317" i="1"/>
  <c r="I317" i="1"/>
  <c r="H317" i="1"/>
  <c r="G317" i="1"/>
  <c r="P313" i="1"/>
  <c r="O313" i="1"/>
  <c r="N313" i="1"/>
  <c r="M313" i="1"/>
  <c r="L313" i="1"/>
  <c r="K313" i="1"/>
  <c r="J313" i="1"/>
  <c r="I313" i="1"/>
  <c r="H313" i="1"/>
  <c r="G313" i="1"/>
  <c r="P310" i="1"/>
  <c r="O310" i="1"/>
  <c r="N310" i="1"/>
  <c r="M310" i="1"/>
  <c r="L310" i="1"/>
  <c r="K310" i="1"/>
  <c r="J310" i="1"/>
  <c r="I310" i="1"/>
  <c r="H310" i="1"/>
  <c r="G310" i="1"/>
  <c r="P308" i="1"/>
  <c r="O308" i="1"/>
  <c r="N308" i="1"/>
  <c r="M308" i="1"/>
  <c r="L308" i="1"/>
  <c r="K308" i="1"/>
  <c r="J308" i="1"/>
  <c r="I308" i="1"/>
  <c r="H308" i="1"/>
  <c r="G308" i="1"/>
  <c r="P306" i="1"/>
  <c r="O306" i="1"/>
  <c r="N306" i="1"/>
  <c r="M306" i="1"/>
  <c r="L306" i="1"/>
  <c r="K306" i="1"/>
  <c r="J306" i="1"/>
  <c r="I306" i="1"/>
  <c r="H306" i="1"/>
  <c r="G306" i="1"/>
  <c r="P303" i="1"/>
  <c r="O303" i="1"/>
  <c r="N303" i="1"/>
  <c r="M303" i="1"/>
  <c r="L303" i="1"/>
  <c r="K303" i="1"/>
  <c r="J303" i="1"/>
  <c r="I303" i="1"/>
  <c r="H303" i="1"/>
  <c r="G303" i="1"/>
  <c r="P301" i="1"/>
  <c r="O301" i="1"/>
  <c r="N301" i="1"/>
  <c r="M301" i="1"/>
  <c r="L301" i="1"/>
  <c r="K301" i="1"/>
  <c r="J301" i="1"/>
  <c r="I301" i="1"/>
  <c r="H301" i="1"/>
  <c r="G301" i="1"/>
  <c r="P299" i="1"/>
  <c r="O299" i="1"/>
  <c r="N299" i="1"/>
  <c r="M299" i="1"/>
  <c r="L299" i="1"/>
  <c r="K299" i="1"/>
  <c r="J299" i="1"/>
  <c r="I299" i="1"/>
  <c r="H299" i="1"/>
  <c r="G299" i="1"/>
  <c r="P298" i="1"/>
  <c r="O298" i="1"/>
  <c r="N298" i="1"/>
  <c r="M298" i="1"/>
  <c r="L298" i="1"/>
  <c r="K298" i="1"/>
  <c r="J298" i="1"/>
  <c r="I298" i="1"/>
  <c r="H298" i="1"/>
  <c r="G298" i="1"/>
  <c r="P296" i="1"/>
  <c r="O296" i="1"/>
  <c r="N296" i="1"/>
  <c r="M296" i="1"/>
  <c r="L296" i="1"/>
  <c r="K296" i="1"/>
  <c r="J296" i="1"/>
  <c r="I296" i="1"/>
  <c r="H296" i="1"/>
  <c r="G296" i="1"/>
  <c r="P295" i="1"/>
  <c r="O295" i="1"/>
  <c r="N295" i="1"/>
  <c r="M295" i="1"/>
  <c r="L295" i="1"/>
  <c r="K295" i="1"/>
  <c r="J295" i="1"/>
  <c r="I295" i="1"/>
  <c r="H295" i="1"/>
  <c r="G295" i="1"/>
  <c r="P294" i="1"/>
  <c r="O294" i="1"/>
  <c r="N294" i="1"/>
  <c r="M294" i="1"/>
  <c r="L294" i="1"/>
  <c r="K294" i="1"/>
  <c r="J294" i="1"/>
  <c r="I294" i="1"/>
  <c r="H294" i="1"/>
  <c r="G294" i="1"/>
  <c r="G293" i="1" s="1"/>
  <c r="P292" i="1"/>
  <c r="O292" i="1"/>
  <c r="N292" i="1"/>
  <c r="M292" i="1"/>
  <c r="L292" i="1"/>
  <c r="K292" i="1"/>
  <c r="J292" i="1"/>
  <c r="I292" i="1"/>
  <c r="H292" i="1"/>
  <c r="G292" i="1"/>
  <c r="P291" i="1"/>
  <c r="O291" i="1"/>
  <c r="N291" i="1"/>
  <c r="M291" i="1"/>
  <c r="L291" i="1"/>
  <c r="K291" i="1"/>
  <c r="J291" i="1"/>
  <c r="I291" i="1"/>
  <c r="H291" i="1"/>
  <c r="G291" i="1"/>
  <c r="P288" i="1"/>
  <c r="O288" i="1"/>
  <c r="N288" i="1"/>
  <c r="M288" i="1"/>
  <c r="L288" i="1"/>
  <c r="K288" i="1"/>
  <c r="J288" i="1"/>
  <c r="I288" i="1"/>
  <c r="H288" i="1"/>
  <c r="G288" i="1"/>
  <c r="P287" i="1"/>
  <c r="O287" i="1"/>
  <c r="N287" i="1"/>
  <c r="M287" i="1"/>
  <c r="L287" i="1"/>
  <c r="K287" i="1"/>
  <c r="J287" i="1"/>
  <c r="I287" i="1"/>
  <c r="H287" i="1"/>
  <c r="G287" i="1"/>
  <c r="P286" i="1"/>
  <c r="O286" i="1"/>
  <c r="N286" i="1"/>
  <c r="M286" i="1"/>
  <c r="L286" i="1"/>
  <c r="K286" i="1"/>
  <c r="J286" i="1"/>
  <c r="I286" i="1"/>
  <c r="H286" i="1"/>
  <c r="G286" i="1"/>
  <c r="P285" i="1"/>
  <c r="O285" i="1"/>
  <c r="N285" i="1"/>
  <c r="M285" i="1"/>
  <c r="L285" i="1"/>
  <c r="K285" i="1"/>
  <c r="J285" i="1"/>
  <c r="I285" i="1"/>
  <c r="H285" i="1"/>
  <c r="G285" i="1"/>
  <c r="P284" i="1"/>
  <c r="O284" i="1"/>
  <c r="N284" i="1"/>
  <c r="M284" i="1"/>
  <c r="M283" i="1" s="1"/>
  <c r="M282" i="1" s="1"/>
  <c r="L284" i="1"/>
  <c r="K284" i="1"/>
  <c r="J284" i="1"/>
  <c r="I284" i="1"/>
  <c r="I283" i="1" s="1"/>
  <c r="I282" i="1" s="1"/>
  <c r="H284" i="1"/>
  <c r="G284" i="1"/>
  <c r="P281" i="1"/>
  <c r="O281" i="1"/>
  <c r="N281" i="1"/>
  <c r="M281" i="1"/>
  <c r="L281" i="1"/>
  <c r="K281" i="1"/>
  <c r="J281" i="1"/>
  <c r="I281" i="1"/>
  <c r="H281" i="1"/>
  <c r="G281" i="1"/>
  <c r="P280" i="1"/>
  <c r="O280" i="1"/>
  <c r="N280" i="1"/>
  <c r="M280" i="1"/>
  <c r="L280" i="1"/>
  <c r="K280" i="1"/>
  <c r="J280" i="1"/>
  <c r="I280" i="1"/>
  <c r="H280" i="1"/>
  <c r="G280" i="1"/>
  <c r="O276" i="1"/>
  <c r="N276" i="1"/>
  <c r="M276" i="1"/>
  <c r="L276" i="1"/>
  <c r="K276" i="1"/>
  <c r="J276" i="1"/>
  <c r="I276" i="1"/>
  <c r="H276" i="1"/>
  <c r="G276" i="1"/>
  <c r="P275" i="1"/>
  <c r="O275" i="1"/>
  <c r="N275" i="1"/>
  <c r="M275" i="1"/>
  <c r="L275" i="1"/>
  <c r="K275" i="1"/>
  <c r="J275" i="1"/>
  <c r="I275" i="1"/>
  <c r="H275" i="1"/>
  <c r="H274" i="1" s="1"/>
  <c r="G275" i="1"/>
  <c r="P273" i="1"/>
  <c r="O273" i="1"/>
  <c r="N273" i="1"/>
  <c r="N272" i="1" s="1"/>
  <c r="M273" i="1"/>
  <c r="L273" i="1"/>
  <c r="K273" i="1"/>
  <c r="J273" i="1"/>
  <c r="J272" i="1" s="1"/>
  <c r="I273" i="1"/>
  <c r="H273" i="1"/>
  <c r="G273" i="1"/>
  <c r="P271" i="1"/>
  <c r="O271" i="1"/>
  <c r="N271" i="1"/>
  <c r="M271" i="1"/>
  <c r="L271" i="1"/>
  <c r="K271" i="1"/>
  <c r="J271" i="1"/>
  <c r="I271" i="1"/>
  <c r="H271" i="1"/>
  <c r="G271" i="1"/>
  <c r="P269" i="1"/>
  <c r="O269" i="1"/>
  <c r="N269" i="1"/>
  <c r="M269" i="1"/>
  <c r="L269" i="1"/>
  <c r="K269" i="1"/>
  <c r="J269" i="1"/>
  <c r="I269" i="1"/>
  <c r="H269" i="1"/>
  <c r="G269" i="1"/>
  <c r="P267" i="1"/>
  <c r="P266" i="1" s="1"/>
  <c r="O267" i="1"/>
  <c r="N267" i="1"/>
  <c r="M267" i="1"/>
  <c r="L267" i="1"/>
  <c r="L266" i="1" s="1"/>
  <c r="K267" i="1"/>
  <c r="J267" i="1"/>
  <c r="I267" i="1"/>
  <c r="H267" i="1"/>
  <c r="H266" i="1" s="1"/>
  <c r="G267" i="1"/>
  <c r="P265" i="1"/>
  <c r="O265" i="1"/>
  <c r="N265" i="1"/>
  <c r="M265" i="1"/>
  <c r="L265" i="1"/>
  <c r="K265" i="1"/>
  <c r="J265" i="1"/>
  <c r="I265" i="1"/>
  <c r="H265" i="1"/>
  <c r="G265" i="1"/>
  <c r="O262" i="1"/>
  <c r="N262" i="1"/>
  <c r="M262" i="1"/>
  <c r="L262" i="1"/>
  <c r="K262" i="1"/>
  <c r="J262" i="1"/>
  <c r="I262" i="1"/>
  <c r="H262" i="1"/>
  <c r="G262" i="1"/>
  <c r="G261" i="1" s="1"/>
  <c r="P258" i="1"/>
  <c r="O258" i="1"/>
  <c r="N258" i="1"/>
  <c r="M258" i="1"/>
  <c r="L258" i="1"/>
  <c r="K258" i="1"/>
  <c r="J258" i="1"/>
  <c r="I258" i="1"/>
  <c r="H258" i="1"/>
  <c r="G258" i="1"/>
  <c r="P255" i="1"/>
  <c r="O255" i="1"/>
  <c r="N255" i="1"/>
  <c r="M255" i="1"/>
  <c r="L255" i="1"/>
  <c r="K255" i="1"/>
  <c r="J255" i="1"/>
  <c r="I255" i="1"/>
  <c r="H255" i="1"/>
  <c r="G255" i="1"/>
  <c r="P253" i="1"/>
  <c r="O253" i="1"/>
  <c r="N253" i="1"/>
  <c r="M253" i="1"/>
  <c r="L253" i="1"/>
  <c r="K253" i="1"/>
  <c r="J253" i="1"/>
  <c r="I253" i="1"/>
  <c r="H253" i="1"/>
  <c r="G253" i="1"/>
  <c r="P252" i="1"/>
  <c r="O252" i="1"/>
  <c r="N252" i="1"/>
  <c r="M252" i="1"/>
  <c r="L252" i="1"/>
  <c r="K252" i="1"/>
  <c r="K251" i="1" s="1"/>
  <c r="J252" i="1"/>
  <c r="I252" i="1"/>
  <c r="H252" i="1"/>
  <c r="G252" i="1"/>
  <c r="G251" i="1" s="1"/>
  <c r="P250" i="1"/>
  <c r="O250" i="1"/>
  <c r="N250" i="1"/>
  <c r="M250" i="1"/>
  <c r="L250" i="1"/>
  <c r="K250" i="1"/>
  <c r="J250" i="1"/>
  <c r="I250" i="1"/>
  <c r="H250" i="1"/>
  <c r="G250" i="1"/>
  <c r="P248" i="1"/>
  <c r="O248" i="1"/>
  <c r="O247" i="1" s="1"/>
  <c r="N248" i="1"/>
  <c r="M248" i="1"/>
  <c r="L248" i="1"/>
  <c r="K248" i="1"/>
  <c r="K247" i="1" s="1"/>
  <c r="J248" i="1"/>
  <c r="I248" i="1"/>
  <c r="H248" i="1"/>
  <c r="G248" i="1"/>
  <c r="G247" i="1" s="1"/>
  <c r="P245" i="1"/>
  <c r="O245" i="1"/>
  <c r="N245" i="1"/>
  <c r="M245" i="1"/>
  <c r="M244" i="1" s="1"/>
  <c r="L245" i="1"/>
  <c r="K245" i="1"/>
  <c r="J245" i="1"/>
  <c r="I245" i="1"/>
  <c r="I244" i="1" s="1"/>
  <c r="H245" i="1"/>
  <c r="G245" i="1"/>
  <c r="P243" i="1"/>
  <c r="O243" i="1"/>
  <c r="N243" i="1"/>
  <c r="M243" i="1"/>
  <c r="L243" i="1"/>
  <c r="K243" i="1"/>
  <c r="J243" i="1"/>
  <c r="I243" i="1"/>
  <c r="H243" i="1"/>
  <c r="G243" i="1"/>
  <c r="G242" i="1" s="1"/>
  <c r="P241" i="1"/>
  <c r="O241" i="1"/>
  <c r="N241" i="1"/>
  <c r="M241" i="1"/>
  <c r="L241" i="1"/>
  <c r="K241" i="1"/>
  <c r="J241" i="1"/>
  <c r="I241" i="1"/>
  <c r="H241" i="1"/>
  <c r="G241" i="1"/>
  <c r="P239" i="1"/>
  <c r="O239" i="1"/>
  <c r="O238" i="1" s="1"/>
  <c r="N239" i="1"/>
  <c r="M239" i="1"/>
  <c r="L239" i="1"/>
  <c r="K239" i="1"/>
  <c r="K238" i="1" s="1"/>
  <c r="J239" i="1"/>
  <c r="I239" i="1"/>
  <c r="H239" i="1"/>
  <c r="G239" i="1"/>
  <c r="G238" i="1" s="1"/>
  <c r="P237" i="1"/>
  <c r="O237" i="1"/>
  <c r="N237" i="1"/>
  <c r="M237" i="1"/>
  <c r="L237" i="1"/>
  <c r="K237" i="1"/>
  <c r="J237" i="1"/>
  <c r="I237" i="1"/>
  <c r="I236" i="1" s="1"/>
  <c r="H237" i="1"/>
  <c r="G237" i="1"/>
  <c r="P235" i="1"/>
  <c r="O235" i="1"/>
  <c r="O234" i="1" s="1"/>
  <c r="N235" i="1"/>
  <c r="M235" i="1"/>
  <c r="K235" i="1"/>
  <c r="J235" i="1"/>
  <c r="J234" i="1" s="1"/>
  <c r="H235" i="1"/>
  <c r="P232" i="1"/>
  <c r="O232" i="1"/>
  <c r="N232" i="1"/>
  <c r="M232" i="1"/>
  <c r="L232" i="1"/>
  <c r="K232" i="1"/>
  <c r="J232" i="1"/>
  <c r="I232" i="1"/>
  <c r="H232" i="1"/>
  <c r="G232" i="1"/>
  <c r="P230" i="1"/>
  <c r="O230" i="1"/>
  <c r="N230" i="1"/>
  <c r="M230" i="1"/>
  <c r="L230" i="1"/>
  <c r="K230" i="1"/>
  <c r="J230" i="1"/>
  <c r="I230" i="1"/>
  <c r="H230" i="1"/>
  <c r="G230" i="1"/>
  <c r="P228" i="1"/>
  <c r="O228" i="1"/>
  <c r="N228" i="1"/>
  <c r="M228" i="1"/>
  <c r="L228" i="1"/>
  <c r="K228" i="1"/>
  <c r="J228" i="1"/>
  <c r="I228" i="1"/>
  <c r="H228" i="1"/>
  <c r="G228" i="1"/>
  <c r="P227" i="1"/>
  <c r="P225" i="1" s="1"/>
  <c r="O227" i="1"/>
  <c r="N227" i="1"/>
  <c r="M227" i="1"/>
  <c r="L227" i="1"/>
  <c r="L225" i="1" s="1"/>
  <c r="K227" i="1"/>
  <c r="J227" i="1"/>
  <c r="I227" i="1"/>
  <c r="H227" i="1"/>
  <c r="G227" i="1"/>
  <c r="P226" i="1"/>
  <c r="O226" i="1"/>
  <c r="N226" i="1"/>
  <c r="M226" i="1"/>
  <c r="L226" i="1"/>
  <c r="K226" i="1"/>
  <c r="J226" i="1"/>
  <c r="J225" i="1" s="1"/>
  <c r="I226" i="1"/>
  <c r="H226" i="1"/>
  <c r="G226" i="1"/>
  <c r="P224" i="1"/>
  <c r="O224" i="1"/>
  <c r="N224" i="1"/>
  <c r="M224" i="1"/>
  <c r="L224" i="1"/>
  <c r="K224" i="1"/>
  <c r="J224" i="1"/>
  <c r="I224" i="1"/>
  <c r="H224" i="1"/>
  <c r="G224" i="1"/>
  <c r="P222" i="1"/>
  <c r="O222" i="1"/>
  <c r="N222" i="1"/>
  <c r="M222" i="1"/>
  <c r="L222" i="1"/>
  <c r="K222" i="1"/>
  <c r="J222" i="1"/>
  <c r="J220" i="1" s="1"/>
  <c r="I222" i="1"/>
  <c r="H222" i="1"/>
  <c r="G222" i="1"/>
  <c r="P221" i="1"/>
  <c r="P220" i="1" s="1"/>
  <c r="O221" i="1"/>
  <c r="N221" i="1"/>
  <c r="M221" i="1"/>
  <c r="L221" i="1"/>
  <c r="K221" i="1"/>
  <c r="J221" i="1"/>
  <c r="I221" i="1"/>
  <c r="H221" i="1"/>
  <c r="G221" i="1"/>
  <c r="P219" i="1"/>
  <c r="O219" i="1"/>
  <c r="N219" i="1"/>
  <c r="N217" i="1" s="1"/>
  <c r="M219" i="1"/>
  <c r="L219" i="1"/>
  <c r="K219" i="1"/>
  <c r="J219" i="1"/>
  <c r="J217" i="1" s="1"/>
  <c r="I219" i="1"/>
  <c r="H219" i="1"/>
  <c r="G219" i="1"/>
  <c r="P218" i="1"/>
  <c r="P217" i="1" s="1"/>
  <c r="O218" i="1"/>
  <c r="N218" i="1"/>
  <c r="M218" i="1"/>
  <c r="L218" i="1"/>
  <c r="K218" i="1"/>
  <c r="J218" i="1"/>
  <c r="I218" i="1"/>
  <c r="H218" i="1"/>
  <c r="G218" i="1"/>
  <c r="P216" i="1"/>
  <c r="O216" i="1"/>
  <c r="N216" i="1"/>
  <c r="M216" i="1"/>
  <c r="L216" i="1"/>
  <c r="K216" i="1"/>
  <c r="J216" i="1"/>
  <c r="I216" i="1"/>
  <c r="H216" i="1"/>
  <c r="G216" i="1"/>
  <c r="P215" i="1"/>
  <c r="O215" i="1"/>
  <c r="N215" i="1"/>
  <c r="M215" i="1"/>
  <c r="L215" i="1"/>
  <c r="K215" i="1"/>
  <c r="J215" i="1"/>
  <c r="I215" i="1"/>
  <c r="H215" i="1"/>
  <c r="G215" i="1"/>
  <c r="P214" i="1"/>
  <c r="O214" i="1"/>
  <c r="N214" i="1"/>
  <c r="N212" i="1" s="1"/>
  <c r="M214" i="1"/>
  <c r="L214" i="1"/>
  <c r="K214" i="1"/>
  <c r="J214" i="1"/>
  <c r="I214" i="1"/>
  <c r="H214" i="1"/>
  <c r="G214" i="1"/>
  <c r="P213" i="1"/>
  <c r="O213" i="1"/>
  <c r="N213" i="1"/>
  <c r="M213" i="1"/>
  <c r="L213" i="1"/>
  <c r="L212" i="1" s="1"/>
  <c r="K213" i="1"/>
  <c r="J213" i="1"/>
  <c r="I213" i="1"/>
  <c r="H213" i="1"/>
  <c r="G213" i="1"/>
  <c r="P210" i="1"/>
  <c r="O210" i="1"/>
  <c r="O209" i="1" s="1"/>
  <c r="N210" i="1"/>
  <c r="N209" i="1" s="1"/>
  <c r="M210" i="1"/>
  <c r="L210" i="1"/>
  <c r="K210" i="1"/>
  <c r="K209" i="1" s="1"/>
  <c r="J210" i="1"/>
  <c r="I210" i="1"/>
  <c r="H210" i="1"/>
  <c r="G210" i="1"/>
  <c r="G209" i="1" s="1"/>
  <c r="P208" i="1"/>
  <c r="P207" i="1" s="1"/>
  <c r="O208" i="1"/>
  <c r="N208" i="1"/>
  <c r="M208" i="1"/>
  <c r="L208" i="1"/>
  <c r="L207" i="1" s="1"/>
  <c r="K208" i="1"/>
  <c r="J208" i="1"/>
  <c r="I208" i="1"/>
  <c r="H208" i="1"/>
  <c r="G208" i="1"/>
  <c r="P206" i="1"/>
  <c r="O206" i="1"/>
  <c r="O205" i="1" s="1"/>
  <c r="N206" i="1"/>
  <c r="N205" i="1" s="1"/>
  <c r="M206" i="1"/>
  <c r="L206" i="1"/>
  <c r="K206" i="1"/>
  <c r="K205" i="1" s="1"/>
  <c r="J206" i="1"/>
  <c r="I206" i="1"/>
  <c r="H206" i="1"/>
  <c r="G206" i="1"/>
  <c r="G205" i="1" s="1"/>
  <c r="P204" i="1"/>
  <c r="P203" i="1" s="1"/>
  <c r="O204" i="1"/>
  <c r="N204" i="1"/>
  <c r="M204" i="1"/>
  <c r="L204" i="1"/>
  <c r="K204" i="1"/>
  <c r="J204" i="1"/>
  <c r="I204" i="1"/>
  <c r="H204" i="1"/>
  <c r="G204" i="1"/>
  <c r="P202" i="1"/>
  <c r="O202" i="1"/>
  <c r="O201" i="1" s="1"/>
  <c r="N202" i="1"/>
  <c r="N201" i="1" s="1"/>
  <c r="M202" i="1"/>
  <c r="L202" i="1"/>
  <c r="K202" i="1"/>
  <c r="K201" i="1" s="1"/>
  <c r="J202" i="1"/>
  <c r="J201" i="1" s="1"/>
  <c r="I202" i="1"/>
  <c r="H202" i="1"/>
  <c r="G202" i="1"/>
  <c r="G201" i="1" s="1"/>
  <c r="P200" i="1"/>
  <c r="O200" i="1"/>
  <c r="N200" i="1"/>
  <c r="M200" i="1"/>
  <c r="M199" i="1" s="1"/>
  <c r="L200" i="1"/>
  <c r="K200" i="1"/>
  <c r="J200" i="1"/>
  <c r="I200" i="1"/>
  <c r="I199" i="1" s="1"/>
  <c r="H200" i="1"/>
  <c r="H199" i="1" s="1"/>
  <c r="G200" i="1"/>
  <c r="P198" i="1"/>
  <c r="O198" i="1"/>
  <c r="O197" i="1" s="1"/>
  <c r="N198" i="1"/>
  <c r="N197" i="1" s="1"/>
  <c r="M198" i="1"/>
  <c r="L198" i="1"/>
  <c r="K198" i="1"/>
  <c r="K197" i="1" s="1"/>
  <c r="J198" i="1"/>
  <c r="I198" i="1"/>
  <c r="H198" i="1"/>
  <c r="G198" i="1"/>
  <c r="G197" i="1" s="1"/>
  <c r="P195" i="1"/>
  <c r="O195" i="1"/>
  <c r="N195" i="1"/>
  <c r="M195" i="1"/>
  <c r="L195" i="1"/>
  <c r="K195" i="1"/>
  <c r="J195" i="1"/>
  <c r="I195" i="1"/>
  <c r="H195" i="1"/>
  <c r="G195" i="1"/>
  <c r="P193" i="1"/>
  <c r="O193" i="1"/>
  <c r="N193" i="1"/>
  <c r="M193" i="1"/>
  <c r="L193" i="1"/>
  <c r="K193" i="1"/>
  <c r="J193" i="1"/>
  <c r="I193" i="1"/>
  <c r="H193" i="1"/>
  <c r="G193" i="1"/>
  <c r="P192" i="1"/>
  <c r="O192" i="1"/>
  <c r="N192" i="1"/>
  <c r="M192" i="1"/>
  <c r="L192" i="1"/>
  <c r="K192" i="1"/>
  <c r="J192" i="1"/>
  <c r="I192" i="1"/>
  <c r="H192" i="1"/>
  <c r="G192" i="1"/>
  <c r="P191" i="1"/>
  <c r="O191" i="1"/>
  <c r="N191" i="1"/>
  <c r="M191" i="1"/>
  <c r="L191" i="1"/>
  <c r="K191" i="1"/>
  <c r="J191" i="1"/>
  <c r="I191" i="1"/>
  <c r="H191" i="1"/>
  <c r="G191" i="1"/>
  <c r="P190" i="1"/>
  <c r="P189" i="1" s="1"/>
  <c r="O190" i="1"/>
  <c r="N190" i="1"/>
  <c r="M190" i="1"/>
  <c r="L190" i="1"/>
  <c r="L189" i="1" s="1"/>
  <c r="K190" i="1"/>
  <c r="J190" i="1"/>
  <c r="I190" i="1"/>
  <c r="H190" i="1"/>
  <c r="G190" i="1"/>
  <c r="P188" i="1"/>
  <c r="O188" i="1"/>
  <c r="N188" i="1"/>
  <c r="N187" i="1" s="1"/>
  <c r="M188" i="1"/>
  <c r="L188" i="1"/>
  <c r="K188" i="1"/>
  <c r="J188" i="1"/>
  <c r="J187" i="1" s="1"/>
  <c r="I188" i="1"/>
  <c r="H188" i="1"/>
  <c r="G188" i="1"/>
  <c r="P186" i="1"/>
  <c r="P184" i="1" s="1"/>
  <c r="O186" i="1"/>
  <c r="N186" i="1"/>
  <c r="M186" i="1"/>
  <c r="L186" i="1"/>
  <c r="L184" i="1" s="1"/>
  <c r="K186" i="1"/>
  <c r="J186" i="1"/>
  <c r="I186" i="1"/>
  <c r="H186" i="1"/>
  <c r="G186" i="1"/>
  <c r="P185" i="1"/>
  <c r="O185" i="1"/>
  <c r="N185" i="1"/>
  <c r="N184" i="1" s="1"/>
  <c r="M185" i="1"/>
  <c r="L185" i="1"/>
  <c r="K185" i="1"/>
  <c r="J185" i="1"/>
  <c r="J184" i="1" s="1"/>
  <c r="I185" i="1"/>
  <c r="H185" i="1"/>
  <c r="G185" i="1"/>
  <c r="P183" i="1"/>
  <c r="P182" i="1" s="1"/>
  <c r="O183" i="1"/>
  <c r="N183" i="1"/>
  <c r="M183" i="1"/>
  <c r="L183" i="1"/>
  <c r="L182" i="1" s="1"/>
  <c r="K183" i="1"/>
  <c r="J183" i="1"/>
  <c r="I183" i="1"/>
  <c r="H183" i="1"/>
  <c r="H182" i="1" s="1"/>
  <c r="G183" i="1"/>
  <c r="O180" i="1"/>
  <c r="K180" i="1"/>
  <c r="G180" i="1"/>
  <c r="P178" i="1"/>
  <c r="O178" i="1"/>
  <c r="N178" i="1"/>
  <c r="M178" i="1"/>
  <c r="M177" i="1" s="1"/>
  <c r="L178" i="1"/>
  <c r="K178" i="1"/>
  <c r="J178" i="1"/>
  <c r="I178" i="1"/>
  <c r="I177" i="1" s="1"/>
  <c r="H178" i="1"/>
  <c r="G178" i="1"/>
  <c r="P176" i="1"/>
  <c r="O176" i="1"/>
  <c r="N176" i="1"/>
  <c r="M176" i="1"/>
  <c r="L176" i="1"/>
  <c r="K176" i="1"/>
  <c r="J176" i="1"/>
  <c r="I176" i="1"/>
  <c r="H176" i="1"/>
  <c r="G176" i="1"/>
  <c r="P175" i="1"/>
  <c r="O175" i="1"/>
  <c r="N175" i="1"/>
  <c r="M175" i="1"/>
  <c r="L175" i="1"/>
  <c r="K175" i="1"/>
  <c r="J175" i="1"/>
  <c r="I175" i="1"/>
  <c r="H175" i="1"/>
  <c r="G175" i="1"/>
  <c r="P174" i="1"/>
  <c r="O174" i="1"/>
  <c r="N174" i="1"/>
  <c r="M174" i="1"/>
  <c r="L174" i="1"/>
  <c r="K174" i="1"/>
  <c r="J174" i="1"/>
  <c r="I174" i="1"/>
  <c r="H174" i="1"/>
  <c r="G174" i="1"/>
  <c r="P173" i="1"/>
  <c r="O173" i="1"/>
  <c r="N173" i="1"/>
  <c r="M173" i="1"/>
  <c r="M172" i="1" s="1"/>
  <c r="L173" i="1"/>
  <c r="K173" i="1"/>
  <c r="J173" i="1"/>
  <c r="I173" i="1"/>
  <c r="I172" i="1" s="1"/>
  <c r="H173" i="1"/>
  <c r="G173" i="1"/>
  <c r="P171" i="1"/>
  <c r="O171" i="1"/>
  <c r="O170" i="1" s="1"/>
  <c r="N171" i="1"/>
  <c r="M171" i="1"/>
  <c r="L171" i="1"/>
  <c r="K171" i="1"/>
  <c r="K170" i="1" s="1"/>
  <c r="J171" i="1"/>
  <c r="I171" i="1"/>
  <c r="H171" i="1"/>
  <c r="G171" i="1"/>
  <c r="G170" i="1" s="1"/>
  <c r="P169" i="1"/>
  <c r="O169" i="1"/>
  <c r="N169" i="1"/>
  <c r="M169" i="1"/>
  <c r="M168" i="1" s="1"/>
  <c r="L169" i="1"/>
  <c r="K169" i="1"/>
  <c r="J169" i="1"/>
  <c r="I169" i="1"/>
  <c r="I168" i="1" s="1"/>
  <c r="H169" i="1"/>
  <c r="G169" i="1"/>
  <c r="P167" i="1"/>
  <c r="O167" i="1"/>
  <c r="O166" i="1" s="1"/>
  <c r="N167" i="1"/>
  <c r="M167" i="1"/>
  <c r="L167" i="1"/>
  <c r="K167" i="1"/>
  <c r="K166" i="1" s="1"/>
  <c r="J167" i="1"/>
  <c r="I167" i="1"/>
  <c r="H167" i="1"/>
  <c r="G167" i="1"/>
  <c r="G166" i="1" s="1"/>
  <c r="P165" i="1"/>
  <c r="O165" i="1"/>
  <c r="N165" i="1"/>
  <c r="M165" i="1"/>
  <c r="L165" i="1"/>
  <c r="K165" i="1"/>
  <c r="J165" i="1"/>
  <c r="I165" i="1"/>
  <c r="H165" i="1"/>
  <c r="G165" i="1"/>
  <c r="P164" i="1"/>
  <c r="O164" i="1"/>
  <c r="O163" i="1" s="1"/>
  <c r="N164" i="1"/>
  <c r="M164" i="1"/>
  <c r="L164" i="1"/>
  <c r="K164" i="1"/>
  <c r="J164" i="1"/>
  <c r="I164" i="1"/>
  <c r="H164" i="1"/>
  <c r="G164" i="1"/>
  <c r="G163" i="1" s="1"/>
  <c r="P162" i="1"/>
  <c r="O162" i="1"/>
  <c r="N162" i="1"/>
  <c r="M162" i="1"/>
  <c r="M161" i="1" s="1"/>
  <c r="L162" i="1"/>
  <c r="K162" i="1"/>
  <c r="J162" i="1"/>
  <c r="I162" i="1"/>
  <c r="I161" i="1" s="1"/>
  <c r="H162" i="1"/>
  <c r="G162" i="1"/>
  <c r="P160" i="1"/>
  <c r="O160" i="1"/>
  <c r="O159" i="1" s="1"/>
  <c r="N160" i="1"/>
  <c r="M160" i="1"/>
  <c r="L160" i="1"/>
  <c r="K160" i="1"/>
  <c r="K159" i="1" s="1"/>
  <c r="J160" i="1"/>
  <c r="I160" i="1"/>
  <c r="H160" i="1"/>
  <c r="G160" i="1"/>
  <c r="G159" i="1" s="1"/>
  <c r="P157" i="1"/>
  <c r="O157" i="1"/>
  <c r="N157" i="1"/>
  <c r="M157" i="1"/>
  <c r="M156" i="1" s="1"/>
  <c r="L157" i="1"/>
  <c r="K157" i="1"/>
  <c r="J157" i="1"/>
  <c r="I157" i="1"/>
  <c r="I156" i="1" s="1"/>
  <c r="H157" i="1"/>
  <c r="G157" i="1"/>
  <c r="P155" i="1"/>
  <c r="O155" i="1"/>
  <c r="O154" i="1" s="1"/>
  <c r="N155" i="1"/>
  <c r="M155" i="1"/>
  <c r="L155" i="1"/>
  <c r="K155" i="1"/>
  <c r="K154" i="1" s="1"/>
  <c r="J155" i="1"/>
  <c r="I155" i="1"/>
  <c r="H155" i="1"/>
  <c r="G155" i="1"/>
  <c r="G154" i="1" s="1"/>
  <c r="P153" i="1"/>
  <c r="O153" i="1"/>
  <c r="N153" i="1"/>
  <c r="M153" i="1"/>
  <c r="M152" i="1" s="1"/>
  <c r="L153" i="1"/>
  <c r="K153" i="1"/>
  <c r="J153" i="1"/>
  <c r="I153" i="1"/>
  <c r="I152" i="1" s="1"/>
  <c r="H153" i="1"/>
  <c r="G153" i="1"/>
  <c r="P151" i="1"/>
  <c r="O151" i="1"/>
  <c r="O150" i="1" s="1"/>
  <c r="N151" i="1"/>
  <c r="M151" i="1"/>
  <c r="L151" i="1"/>
  <c r="K151" i="1"/>
  <c r="K150" i="1" s="1"/>
  <c r="J151" i="1"/>
  <c r="I151" i="1"/>
  <c r="H151" i="1"/>
  <c r="G151" i="1"/>
  <c r="G150" i="1" s="1"/>
  <c r="P149" i="1"/>
  <c r="O149" i="1"/>
  <c r="N149" i="1"/>
  <c r="M149" i="1"/>
  <c r="M148" i="1" s="1"/>
  <c r="L149" i="1"/>
  <c r="K149" i="1"/>
  <c r="J149" i="1"/>
  <c r="I149" i="1"/>
  <c r="I148" i="1" s="1"/>
  <c r="H149" i="1"/>
  <c r="G149" i="1"/>
  <c r="P147" i="1"/>
  <c r="O147" i="1"/>
  <c r="O146" i="1" s="1"/>
  <c r="N147" i="1"/>
  <c r="M147" i="1"/>
  <c r="L147" i="1"/>
  <c r="K147" i="1"/>
  <c r="K146" i="1" s="1"/>
  <c r="J147" i="1"/>
  <c r="I147" i="1"/>
  <c r="H147" i="1"/>
  <c r="G147" i="1"/>
  <c r="G146" i="1" s="1"/>
  <c r="P145" i="1"/>
  <c r="O145" i="1"/>
  <c r="N145" i="1"/>
  <c r="M145" i="1"/>
  <c r="M144" i="1" s="1"/>
  <c r="L145" i="1"/>
  <c r="K145" i="1"/>
  <c r="J145" i="1"/>
  <c r="I145" i="1"/>
  <c r="I144" i="1" s="1"/>
  <c r="H145" i="1"/>
  <c r="G145" i="1"/>
  <c r="P143" i="1"/>
  <c r="O143" i="1"/>
  <c r="N143" i="1"/>
  <c r="M143" i="1"/>
  <c r="L143" i="1"/>
  <c r="K143" i="1"/>
  <c r="J143" i="1"/>
  <c r="I143" i="1"/>
  <c r="H143" i="1"/>
  <c r="G143" i="1"/>
  <c r="P142" i="1"/>
  <c r="O142" i="1"/>
  <c r="N142" i="1"/>
  <c r="M142" i="1"/>
  <c r="L142" i="1"/>
  <c r="K142" i="1"/>
  <c r="J142" i="1"/>
  <c r="I142" i="1"/>
  <c r="H142" i="1"/>
  <c r="G142" i="1"/>
  <c r="P141" i="1"/>
  <c r="O141" i="1"/>
  <c r="O139" i="1" s="1"/>
  <c r="N141" i="1"/>
  <c r="M141" i="1"/>
  <c r="L141" i="1"/>
  <c r="K141" i="1"/>
  <c r="K139" i="1" s="1"/>
  <c r="J141" i="1"/>
  <c r="I141" i="1"/>
  <c r="H141" i="1"/>
  <c r="G141" i="1"/>
  <c r="G139" i="1" s="1"/>
  <c r="P140" i="1"/>
  <c r="O140" i="1"/>
  <c r="N140" i="1"/>
  <c r="M140" i="1"/>
  <c r="M139" i="1" s="1"/>
  <c r="L140" i="1"/>
  <c r="K140" i="1"/>
  <c r="J140" i="1"/>
  <c r="I140" i="1"/>
  <c r="I139" i="1" s="1"/>
  <c r="H140" i="1"/>
  <c r="G140" i="1"/>
  <c r="P136" i="1"/>
  <c r="O136" i="1"/>
  <c r="O135" i="1" s="1"/>
  <c r="N136" i="1"/>
  <c r="M136" i="1"/>
  <c r="L136" i="1"/>
  <c r="K136" i="1"/>
  <c r="K135" i="1" s="1"/>
  <c r="J136" i="1"/>
  <c r="I136" i="1"/>
  <c r="H136" i="1"/>
  <c r="G136" i="1"/>
  <c r="G135" i="1" s="1"/>
  <c r="P134" i="1"/>
  <c r="O134" i="1"/>
  <c r="N134" i="1"/>
  <c r="M134" i="1"/>
  <c r="M133" i="1" s="1"/>
  <c r="L134" i="1"/>
  <c r="K134" i="1"/>
  <c r="J134" i="1"/>
  <c r="I134" i="1"/>
  <c r="I133" i="1" s="1"/>
  <c r="H134" i="1"/>
  <c r="G134" i="1"/>
  <c r="P132" i="1"/>
  <c r="O132" i="1"/>
  <c r="O131" i="1" s="1"/>
  <c r="N132" i="1"/>
  <c r="M132" i="1"/>
  <c r="L132" i="1"/>
  <c r="K132" i="1"/>
  <c r="K131" i="1" s="1"/>
  <c r="J132" i="1"/>
  <c r="I132" i="1"/>
  <c r="H132" i="1"/>
  <c r="G132" i="1"/>
  <c r="G131" i="1" s="1"/>
  <c r="P130" i="1"/>
  <c r="O130" i="1"/>
  <c r="N130" i="1"/>
  <c r="M130" i="1"/>
  <c r="M129" i="1" s="1"/>
  <c r="L130" i="1"/>
  <c r="K130" i="1"/>
  <c r="J130" i="1"/>
  <c r="I130" i="1"/>
  <c r="I129" i="1" s="1"/>
  <c r="H130" i="1"/>
  <c r="G130" i="1"/>
  <c r="P128" i="1"/>
  <c r="O128" i="1"/>
  <c r="O127" i="1" s="1"/>
  <c r="N128" i="1"/>
  <c r="M128" i="1"/>
  <c r="L128" i="1"/>
  <c r="K128" i="1"/>
  <c r="K127" i="1" s="1"/>
  <c r="J128" i="1"/>
  <c r="I128" i="1"/>
  <c r="H128" i="1"/>
  <c r="G128" i="1"/>
  <c r="G127" i="1" s="1"/>
  <c r="P126" i="1"/>
  <c r="O126" i="1"/>
  <c r="N126" i="1"/>
  <c r="M126" i="1"/>
  <c r="M125" i="1" s="1"/>
  <c r="L126" i="1"/>
  <c r="K126" i="1"/>
  <c r="J126" i="1"/>
  <c r="I126" i="1"/>
  <c r="I125" i="1" s="1"/>
  <c r="H126" i="1"/>
  <c r="G126" i="1"/>
  <c r="P124" i="1"/>
  <c r="O124" i="1"/>
  <c r="O123" i="1" s="1"/>
  <c r="N124" i="1"/>
  <c r="M124" i="1"/>
  <c r="L124" i="1"/>
  <c r="K124" i="1"/>
  <c r="K123" i="1" s="1"/>
  <c r="J124" i="1"/>
  <c r="I124" i="1"/>
  <c r="H124" i="1"/>
  <c r="G124" i="1"/>
  <c r="G123" i="1" s="1"/>
  <c r="P122" i="1"/>
  <c r="O122" i="1"/>
  <c r="N122" i="1"/>
  <c r="M122" i="1"/>
  <c r="M121" i="1" s="1"/>
  <c r="L122" i="1"/>
  <c r="K122" i="1"/>
  <c r="J122" i="1"/>
  <c r="I122" i="1"/>
  <c r="I121" i="1" s="1"/>
  <c r="H122" i="1"/>
  <c r="G122" i="1"/>
  <c r="P119" i="1"/>
  <c r="O119" i="1"/>
  <c r="O118" i="1" s="1"/>
  <c r="N119" i="1"/>
  <c r="M119" i="1"/>
  <c r="L119" i="1"/>
  <c r="K119" i="1"/>
  <c r="K118" i="1" s="1"/>
  <c r="J119" i="1"/>
  <c r="I119" i="1"/>
  <c r="H119" i="1"/>
  <c r="G119" i="1"/>
  <c r="G118" i="1" s="1"/>
  <c r="P117" i="1"/>
  <c r="O117" i="1"/>
  <c r="N117" i="1"/>
  <c r="M117" i="1"/>
  <c r="M116" i="1" s="1"/>
  <c r="L117" i="1"/>
  <c r="K117" i="1"/>
  <c r="J117" i="1"/>
  <c r="I117" i="1"/>
  <c r="I116" i="1" s="1"/>
  <c r="H117" i="1"/>
  <c r="G117" i="1"/>
  <c r="P115" i="1"/>
  <c r="O115" i="1"/>
  <c r="O114" i="1" s="1"/>
  <c r="N115" i="1"/>
  <c r="M115" i="1"/>
  <c r="L115" i="1"/>
  <c r="K115" i="1"/>
  <c r="K114" i="1" s="1"/>
  <c r="J115" i="1"/>
  <c r="I115" i="1"/>
  <c r="H115" i="1"/>
  <c r="G115" i="1"/>
  <c r="G114" i="1" s="1"/>
  <c r="P112" i="1"/>
  <c r="O112" i="1"/>
  <c r="N112" i="1"/>
  <c r="M112" i="1"/>
  <c r="M111" i="1" s="1"/>
  <c r="L112" i="1"/>
  <c r="K112" i="1"/>
  <c r="J112" i="1"/>
  <c r="I112" i="1"/>
  <c r="I111" i="1" s="1"/>
  <c r="H112" i="1"/>
  <c r="G112" i="1"/>
  <c r="P110" i="1"/>
  <c r="O110" i="1"/>
  <c r="O109" i="1" s="1"/>
  <c r="N110" i="1"/>
  <c r="M110" i="1"/>
  <c r="L110" i="1"/>
  <c r="K110" i="1"/>
  <c r="K109" i="1" s="1"/>
  <c r="J110" i="1"/>
  <c r="I110" i="1"/>
  <c r="H110" i="1"/>
  <c r="G110" i="1"/>
  <c r="G109" i="1" s="1"/>
  <c r="P108" i="1"/>
  <c r="O108" i="1"/>
  <c r="N108" i="1"/>
  <c r="M108" i="1"/>
  <c r="M107" i="1" s="1"/>
  <c r="L108" i="1"/>
  <c r="K108" i="1"/>
  <c r="J108" i="1"/>
  <c r="I108" i="1"/>
  <c r="I107" i="1" s="1"/>
  <c r="H108" i="1"/>
  <c r="G108" i="1"/>
  <c r="P106" i="1"/>
  <c r="O106" i="1"/>
  <c r="O105" i="1" s="1"/>
  <c r="N106" i="1"/>
  <c r="M106" i="1"/>
  <c r="L106" i="1"/>
  <c r="K106" i="1"/>
  <c r="K105" i="1" s="1"/>
  <c r="J106" i="1"/>
  <c r="I106" i="1"/>
  <c r="H106" i="1"/>
  <c r="G106" i="1"/>
  <c r="G105" i="1" s="1"/>
  <c r="P103" i="1"/>
  <c r="O103" i="1"/>
  <c r="N103" i="1"/>
  <c r="M103" i="1"/>
  <c r="L103" i="1"/>
  <c r="K103" i="1"/>
  <c r="J103" i="1"/>
  <c r="I103" i="1"/>
  <c r="H103" i="1"/>
  <c r="G103" i="1"/>
  <c r="O102" i="1"/>
  <c r="N102" i="1"/>
  <c r="N101" i="1" s="1"/>
  <c r="N100" i="1" s="1"/>
  <c r="M102" i="1"/>
  <c r="L102" i="1"/>
  <c r="K102" i="1"/>
  <c r="J102" i="1"/>
  <c r="J101" i="1" s="1"/>
  <c r="J100" i="1" s="1"/>
  <c r="I102" i="1"/>
  <c r="H102" i="1"/>
  <c r="G102" i="1"/>
  <c r="P99" i="1"/>
  <c r="O99" i="1"/>
  <c r="N99" i="1"/>
  <c r="M99" i="1"/>
  <c r="M98" i="1" s="1"/>
  <c r="L99" i="1"/>
  <c r="L98" i="1" s="1"/>
  <c r="K99" i="1"/>
  <c r="J99" i="1"/>
  <c r="I99" i="1"/>
  <c r="I98" i="1" s="1"/>
  <c r="H99" i="1"/>
  <c r="H98" i="1" s="1"/>
  <c r="G99" i="1"/>
  <c r="P97" i="1"/>
  <c r="O97" i="1"/>
  <c r="O96" i="1" s="1"/>
  <c r="N97" i="1"/>
  <c r="N96" i="1" s="1"/>
  <c r="M97" i="1"/>
  <c r="L97" i="1"/>
  <c r="K97" i="1"/>
  <c r="K96" i="1" s="1"/>
  <c r="J97" i="1"/>
  <c r="I97" i="1"/>
  <c r="H97" i="1"/>
  <c r="G97" i="1"/>
  <c r="G96" i="1" s="1"/>
  <c r="P95" i="1"/>
  <c r="O95" i="1"/>
  <c r="N95" i="1"/>
  <c r="M95" i="1"/>
  <c r="M94" i="1" s="1"/>
  <c r="L95" i="1"/>
  <c r="L94" i="1" s="1"/>
  <c r="K95" i="1"/>
  <c r="K94" i="1" s="1"/>
  <c r="J95" i="1"/>
  <c r="I95" i="1"/>
  <c r="H95" i="1"/>
  <c r="H94" i="1" s="1"/>
  <c r="G95" i="1"/>
  <c r="G94" i="1" s="1"/>
  <c r="P93" i="1"/>
  <c r="O93" i="1"/>
  <c r="O92" i="1" s="1"/>
  <c r="N93" i="1"/>
  <c r="M93" i="1"/>
  <c r="M92" i="1" s="1"/>
  <c r="L93" i="1"/>
  <c r="K93" i="1"/>
  <c r="K92" i="1" s="1"/>
  <c r="J93" i="1"/>
  <c r="J92" i="1" s="1"/>
  <c r="I93" i="1"/>
  <c r="I92" i="1" s="1"/>
  <c r="H93" i="1"/>
  <c r="G93" i="1"/>
  <c r="G92" i="1" s="1"/>
  <c r="P91" i="1"/>
  <c r="P90" i="1" s="1"/>
  <c r="O91" i="1"/>
  <c r="O90" i="1" s="1"/>
  <c r="N91" i="1"/>
  <c r="M91" i="1"/>
  <c r="L91" i="1"/>
  <c r="K91" i="1"/>
  <c r="K90" i="1" s="1"/>
  <c r="J91" i="1"/>
  <c r="I91" i="1"/>
  <c r="I90" i="1" s="1"/>
  <c r="H91" i="1"/>
  <c r="H90" i="1" s="1"/>
  <c r="G91" i="1"/>
  <c r="G90" i="1" s="1"/>
  <c r="P88" i="1"/>
  <c r="O88" i="1"/>
  <c r="O87" i="1" s="1"/>
  <c r="N88" i="1"/>
  <c r="N87" i="1" s="1"/>
  <c r="M88" i="1"/>
  <c r="L88" i="1"/>
  <c r="K88" i="1"/>
  <c r="K87" i="1" s="1"/>
  <c r="J88" i="1"/>
  <c r="J87" i="1" s="1"/>
  <c r="I88" i="1"/>
  <c r="H88" i="1"/>
  <c r="G88" i="1"/>
  <c r="G87" i="1" s="1"/>
  <c r="P86" i="1"/>
  <c r="P85" i="1" s="1"/>
  <c r="O86" i="1"/>
  <c r="O85" i="1" s="1"/>
  <c r="N86" i="1"/>
  <c r="M86" i="1"/>
  <c r="M85" i="1" s="1"/>
  <c r="L86" i="1"/>
  <c r="L85" i="1" s="1"/>
  <c r="K86" i="1"/>
  <c r="K85" i="1" s="1"/>
  <c r="J86" i="1"/>
  <c r="I86" i="1"/>
  <c r="I85" i="1" s="1"/>
  <c r="H86" i="1"/>
  <c r="H85" i="1" s="1"/>
  <c r="G86" i="1"/>
  <c r="G85" i="1" s="1"/>
  <c r="P82" i="1"/>
  <c r="O82" i="1"/>
  <c r="N82" i="1"/>
  <c r="N81" i="1" s="1"/>
  <c r="M82" i="1"/>
  <c r="M81" i="1" s="1"/>
  <c r="L82" i="1"/>
  <c r="K82" i="1"/>
  <c r="K81" i="1" s="1"/>
  <c r="J82" i="1"/>
  <c r="J81" i="1" s="1"/>
  <c r="I82" i="1"/>
  <c r="I81" i="1" s="1"/>
  <c r="H82" i="1"/>
  <c r="G82" i="1"/>
  <c r="G81" i="1" s="1"/>
  <c r="P80" i="1"/>
  <c r="P79" i="1" s="1"/>
  <c r="O80" i="1"/>
  <c r="O79" i="1" s="1"/>
  <c r="N80" i="1"/>
  <c r="M80" i="1"/>
  <c r="M79" i="1" s="1"/>
  <c r="L80" i="1"/>
  <c r="L79" i="1" s="1"/>
  <c r="K80" i="1"/>
  <c r="K79" i="1" s="1"/>
  <c r="J80" i="1"/>
  <c r="I80" i="1"/>
  <c r="I79" i="1" s="1"/>
  <c r="H80" i="1"/>
  <c r="G80" i="1"/>
  <c r="G79" i="1" s="1"/>
  <c r="P78" i="1"/>
  <c r="O78" i="1"/>
  <c r="O77" i="1" s="1"/>
  <c r="N78" i="1"/>
  <c r="N77" i="1" s="1"/>
  <c r="M78" i="1"/>
  <c r="M77" i="1" s="1"/>
  <c r="L78" i="1"/>
  <c r="K78" i="1"/>
  <c r="K77" i="1" s="1"/>
  <c r="J78" i="1"/>
  <c r="J77" i="1" s="1"/>
  <c r="I78" i="1"/>
  <c r="I77" i="1" s="1"/>
  <c r="H78" i="1"/>
  <c r="G78" i="1"/>
  <c r="P76" i="1"/>
  <c r="P75" i="1" s="1"/>
  <c r="O76" i="1"/>
  <c r="N76" i="1"/>
  <c r="M76" i="1"/>
  <c r="M75" i="1" s="1"/>
  <c r="L76" i="1"/>
  <c r="L75" i="1" s="1"/>
  <c r="K76" i="1"/>
  <c r="K75" i="1" s="1"/>
  <c r="J76" i="1"/>
  <c r="I76" i="1"/>
  <c r="I75" i="1" s="1"/>
  <c r="H76" i="1"/>
  <c r="H75" i="1" s="1"/>
  <c r="G76" i="1"/>
  <c r="P74" i="1"/>
  <c r="O74" i="1"/>
  <c r="O73" i="1" s="1"/>
  <c r="N74" i="1"/>
  <c r="N73" i="1" s="1"/>
  <c r="M74" i="1"/>
  <c r="L74" i="1"/>
  <c r="K74" i="1"/>
  <c r="K73" i="1" s="1"/>
  <c r="J74" i="1"/>
  <c r="J73" i="1" s="1"/>
  <c r="I74" i="1"/>
  <c r="H74" i="1"/>
  <c r="G74" i="1"/>
  <c r="G73" i="1" s="1"/>
  <c r="P71" i="1"/>
  <c r="P70" i="1" s="1"/>
  <c r="O71" i="1"/>
  <c r="O70" i="1" s="1"/>
  <c r="N71" i="1"/>
  <c r="M71" i="1"/>
  <c r="M70" i="1" s="1"/>
  <c r="L71" i="1"/>
  <c r="L70" i="1" s="1"/>
  <c r="K71" i="1"/>
  <c r="K70" i="1" s="1"/>
  <c r="J71" i="1"/>
  <c r="I71" i="1"/>
  <c r="I70" i="1" s="1"/>
  <c r="H71" i="1"/>
  <c r="H70" i="1" s="1"/>
  <c r="G71" i="1"/>
  <c r="G70" i="1" s="1"/>
  <c r="P69" i="1"/>
  <c r="O69" i="1"/>
  <c r="O68" i="1" s="1"/>
  <c r="N69" i="1"/>
  <c r="N68" i="1" s="1"/>
  <c r="M69" i="1"/>
  <c r="M68" i="1" s="1"/>
  <c r="L69" i="1"/>
  <c r="K69" i="1"/>
  <c r="K68" i="1" s="1"/>
  <c r="J69" i="1"/>
  <c r="J68" i="1" s="1"/>
  <c r="I69" i="1"/>
  <c r="I68" i="1" s="1"/>
  <c r="H69" i="1"/>
  <c r="G69" i="1"/>
  <c r="G68" i="1" s="1"/>
  <c r="P67" i="1"/>
  <c r="O67" i="1"/>
  <c r="N67" i="1"/>
  <c r="M67" i="1"/>
  <c r="L67" i="1"/>
  <c r="K67" i="1"/>
  <c r="J67" i="1"/>
  <c r="I67" i="1"/>
  <c r="H67" i="1"/>
  <c r="G67" i="1"/>
  <c r="P66" i="1"/>
  <c r="O66" i="1"/>
  <c r="N66" i="1"/>
  <c r="M66" i="1"/>
  <c r="L66" i="1"/>
  <c r="K66" i="1"/>
  <c r="J66" i="1"/>
  <c r="J64" i="1" s="1"/>
  <c r="I66" i="1"/>
  <c r="H66" i="1"/>
  <c r="G66" i="1"/>
  <c r="P65" i="1"/>
  <c r="O65" i="1"/>
  <c r="N65" i="1"/>
  <c r="M65" i="1"/>
  <c r="L65" i="1"/>
  <c r="L64" i="1" s="1"/>
  <c r="K65" i="1"/>
  <c r="J65" i="1"/>
  <c r="I65" i="1"/>
  <c r="H65" i="1"/>
  <c r="H64" i="1" s="1"/>
  <c r="G65" i="1"/>
  <c r="P62" i="1"/>
  <c r="O62" i="1"/>
  <c r="O61" i="1" s="1"/>
  <c r="N62" i="1"/>
  <c r="N61" i="1" s="1"/>
  <c r="M62" i="1"/>
  <c r="L62" i="1"/>
  <c r="K62" i="1"/>
  <c r="K61" i="1" s="1"/>
  <c r="J62" i="1"/>
  <c r="I62" i="1"/>
  <c r="I61" i="1" s="1"/>
  <c r="H62" i="1"/>
  <c r="G62" i="1"/>
  <c r="G61" i="1" s="1"/>
  <c r="P60" i="1"/>
  <c r="P58" i="1" s="1"/>
  <c r="O60" i="1"/>
  <c r="N60" i="1"/>
  <c r="M60" i="1"/>
  <c r="L60" i="1"/>
  <c r="L58" i="1" s="1"/>
  <c r="K60" i="1"/>
  <c r="J60" i="1"/>
  <c r="I60" i="1"/>
  <c r="H60" i="1"/>
  <c r="G60" i="1"/>
  <c r="P59" i="1"/>
  <c r="O59" i="1"/>
  <c r="N59" i="1"/>
  <c r="M59" i="1"/>
  <c r="L59" i="1"/>
  <c r="K59" i="1"/>
  <c r="J59" i="1"/>
  <c r="I59" i="1"/>
  <c r="H59" i="1"/>
  <c r="G59" i="1"/>
  <c r="P57" i="1"/>
  <c r="P56" i="1" s="1"/>
  <c r="O57" i="1"/>
  <c r="O56" i="1" s="1"/>
  <c r="N57" i="1"/>
  <c r="M57" i="1"/>
  <c r="M56" i="1" s="1"/>
  <c r="L57" i="1"/>
  <c r="L56" i="1" s="1"/>
  <c r="K57" i="1"/>
  <c r="K56" i="1" s="1"/>
  <c r="J57" i="1"/>
  <c r="I57" i="1"/>
  <c r="I56" i="1" s="1"/>
  <c r="H57" i="1"/>
  <c r="H56" i="1" s="1"/>
  <c r="G57" i="1"/>
  <c r="G56" i="1" s="1"/>
  <c r="P55" i="1"/>
  <c r="P54" i="1" s="1"/>
  <c r="O55" i="1"/>
  <c r="N55" i="1"/>
  <c r="N54" i="1" s="1"/>
  <c r="M55" i="1"/>
  <c r="L55" i="1"/>
  <c r="L54" i="1" s="1"/>
  <c r="K55" i="1"/>
  <c r="K54" i="1" s="1"/>
  <c r="J55" i="1"/>
  <c r="I55" i="1"/>
  <c r="H55" i="1"/>
  <c r="H54" i="1" s="1"/>
  <c r="G55" i="1"/>
  <c r="G54" i="1" s="1"/>
  <c r="P53" i="1"/>
  <c r="P52" i="1" s="1"/>
  <c r="O53" i="1"/>
  <c r="O52" i="1" s="1"/>
  <c r="N53" i="1"/>
  <c r="M53" i="1"/>
  <c r="M52" i="1" s="1"/>
  <c r="L53" i="1"/>
  <c r="L52" i="1" s="1"/>
  <c r="K53" i="1"/>
  <c r="K52" i="1" s="1"/>
  <c r="J53" i="1"/>
  <c r="I53" i="1"/>
  <c r="I52" i="1" s="1"/>
  <c r="H53" i="1"/>
  <c r="H52" i="1" s="1"/>
  <c r="G53" i="1"/>
  <c r="G52" i="1" s="1"/>
  <c r="P51" i="1"/>
  <c r="O51" i="1"/>
  <c r="O50" i="1" s="1"/>
  <c r="N51" i="1"/>
  <c r="N50" i="1" s="1"/>
  <c r="M51" i="1"/>
  <c r="M50" i="1" s="1"/>
  <c r="L51" i="1"/>
  <c r="K51" i="1"/>
  <c r="K50" i="1" s="1"/>
  <c r="J51" i="1"/>
  <c r="J50" i="1" s="1"/>
  <c r="I51" i="1"/>
  <c r="I50" i="1" s="1"/>
  <c r="H51" i="1"/>
  <c r="G51" i="1"/>
  <c r="G50" i="1" s="1"/>
  <c r="P47" i="1"/>
  <c r="P46" i="1" s="1"/>
  <c r="P45" i="1" s="1"/>
  <c r="O47" i="1"/>
  <c r="N47" i="1"/>
  <c r="M47" i="1"/>
  <c r="M46" i="1" s="1"/>
  <c r="M45" i="1" s="1"/>
  <c r="L47" i="1"/>
  <c r="L46" i="1" s="1"/>
  <c r="L45" i="1" s="1"/>
  <c r="K47" i="1"/>
  <c r="J47" i="1"/>
  <c r="J46" i="1" s="1"/>
  <c r="J45" i="1" s="1"/>
  <c r="I47" i="1"/>
  <c r="H47" i="1"/>
  <c r="H46" i="1" s="1"/>
  <c r="H45" i="1" s="1"/>
  <c r="G47" i="1"/>
  <c r="P44" i="1"/>
  <c r="O44" i="1"/>
  <c r="N44" i="1"/>
  <c r="M44" i="1"/>
  <c r="L44" i="1"/>
  <c r="K44" i="1"/>
  <c r="J44" i="1"/>
  <c r="J42" i="1" s="1"/>
  <c r="I44" i="1"/>
  <c r="H44" i="1"/>
  <c r="G44" i="1"/>
  <c r="P43" i="1"/>
  <c r="P42" i="1" s="1"/>
  <c r="O43" i="1"/>
  <c r="N43" i="1"/>
  <c r="M43" i="1"/>
  <c r="L43" i="1"/>
  <c r="K43" i="1"/>
  <c r="J43" i="1"/>
  <c r="I43" i="1"/>
  <c r="H43" i="1"/>
  <c r="H42" i="1" s="1"/>
  <c r="G43" i="1"/>
  <c r="O41" i="1"/>
  <c r="O40" i="1" s="1"/>
  <c r="M40" i="1"/>
  <c r="L41" i="1"/>
  <c r="L40" i="1" s="1"/>
  <c r="K41" i="1"/>
  <c r="K40" i="1" s="1"/>
  <c r="J41" i="1"/>
  <c r="I41" i="1"/>
  <c r="H41" i="1"/>
  <c r="H40" i="1" s="1"/>
  <c r="G41" i="1"/>
  <c r="G40" i="1" s="1"/>
  <c r="O36" i="1"/>
  <c r="O35" i="1" s="1"/>
  <c r="G36" i="1"/>
  <c r="G35" i="1" s="1"/>
  <c r="P34" i="1"/>
  <c r="P33" i="1" s="1"/>
  <c r="O34" i="1"/>
  <c r="O33" i="1" s="1"/>
  <c r="N34" i="1"/>
  <c r="M34" i="1"/>
  <c r="M33" i="1" s="1"/>
  <c r="L34" i="1"/>
  <c r="K34" i="1"/>
  <c r="K33" i="1" s="1"/>
  <c r="J34" i="1"/>
  <c r="I34" i="1"/>
  <c r="I33" i="1" s="1"/>
  <c r="H34" i="1"/>
  <c r="H33" i="1" s="1"/>
  <c r="G34" i="1"/>
  <c r="G33" i="1" s="1"/>
  <c r="O32" i="1"/>
  <c r="N32" i="1"/>
  <c r="M32" i="1"/>
  <c r="L32" i="1"/>
  <c r="K32" i="1"/>
  <c r="J32" i="1"/>
  <c r="I32" i="1"/>
  <c r="H32" i="1"/>
  <c r="G32" i="1"/>
  <c r="P31" i="1"/>
  <c r="O31" i="1"/>
  <c r="N31" i="1"/>
  <c r="M31" i="1"/>
  <c r="L31" i="1"/>
  <c r="K31" i="1"/>
  <c r="J31" i="1"/>
  <c r="I31" i="1"/>
  <c r="H31" i="1"/>
  <c r="G31" i="1"/>
  <c r="O29" i="1"/>
  <c r="O28" i="1" s="1"/>
  <c r="N29" i="1"/>
  <c r="M29" i="1"/>
  <c r="M28" i="1" s="1"/>
  <c r="L29" i="1"/>
  <c r="L28" i="1" s="1"/>
  <c r="K29" i="1"/>
  <c r="J29" i="1"/>
  <c r="I29" i="1"/>
  <c r="I28" i="1" s="1"/>
  <c r="H29" i="1"/>
  <c r="H28" i="1" s="1"/>
  <c r="G29" i="1"/>
  <c r="G28" i="1" s="1"/>
  <c r="O27" i="1"/>
  <c r="N27" i="1"/>
  <c r="M27" i="1"/>
  <c r="L27" i="1"/>
  <c r="K27" i="1"/>
  <c r="J27" i="1"/>
  <c r="I27" i="1"/>
  <c r="H27" i="1"/>
  <c r="G27" i="1"/>
  <c r="P26" i="1"/>
  <c r="O26" i="1"/>
  <c r="O25" i="1" s="1"/>
  <c r="N26" i="1"/>
  <c r="M26" i="1"/>
  <c r="L26" i="1"/>
  <c r="J26" i="1"/>
  <c r="J25" i="1" s="1"/>
  <c r="I26" i="1"/>
  <c r="H26" i="1"/>
  <c r="G26" i="1"/>
  <c r="O24" i="1"/>
  <c r="O23" i="1" s="1"/>
  <c r="N24" i="1"/>
  <c r="N23" i="1" s="1"/>
  <c r="M24" i="1"/>
  <c r="M23" i="1" s="1"/>
  <c r="L24" i="1"/>
  <c r="K24" i="1"/>
  <c r="K23" i="1" s="1"/>
  <c r="J24" i="1"/>
  <c r="J23" i="1" s="1"/>
  <c r="I24" i="1"/>
  <c r="I23" i="1" s="1"/>
  <c r="H24" i="1"/>
  <c r="G24" i="1"/>
  <c r="G23" i="1" s="1"/>
  <c r="P21" i="1"/>
  <c r="O21" i="1"/>
  <c r="O20" i="1" s="1"/>
  <c r="N21" i="1"/>
  <c r="M21" i="1"/>
  <c r="M20" i="1" s="1"/>
  <c r="L21" i="1"/>
  <c r="K21" i="1"/>
  <c r="K20" i="1" s="1"/>
  <c r="J21" i="1"/>
  <c r="I21" i="1"/>
  <c r="I20" i="1" s="1"/>
  <c r="H21" i="1"/>
  <c r="H20" i="1" s="1"/>
  <c r="G21" i="1"/>
  <c r="O18" i="1"/>
  <c r="M18" i="1"/>
  <c r="K18" i="1"/>
  <c r="G18" i="1"/>
  <c r="P16" i="1"/>
  <c r="O16" i="1"/>
  <c r="N16" i="1"/>
  <c r="M16" i="1"/>
  <c r="M14" i="1" s="1"/>
  <c r="L16" i="1"/>
  <c r="K16" i="1"/>
  <c r="J16" i="1"/>
  <c r="I16" i="1"/>
  <c r="H16" i="1"/>
  <c r="G16" i="1"/>
  <c r="I14" i="1"/>
  <c r="P13" i="1"/>
  <c r="O13" i="1"/>
  <c r="N13" i="1"/>
  <c r="M13" i="1"/>
  <c r="L13" i="1"/>
  <c r="K13" i="1"/>
  <c r="J13" i="1"/>
  <c r="I13" i="1"/>
  <c r="H13" i="1"/>
  <c r="G13" i="1"/>
  <c r="F625" i="1"/>
  <c r="F622" i="1"/>
  <c r="F621" i="1"/>
  <c r="F618" i="1"/>
  <c r="F617" i="1"/>
  <c r="F613" i="1"/>
  <c r="F612" i="1"/>
  <c r="F610" i="1"/>
  <c r="F607" i="1"/>
  <c r="F606" i="1"/>
  <c r="F605" i="1"/>
  <c r="F604" i="1"/>
  <c r="F603" i="1"/>
  <c r="F602" i="1"/>
  <c r="F600" i="1"/>
  <c r="F599" i="1"/>
  <c r="F598" i="1"/>
  <c r="F597" i="1"/>
  <c r="F596" i="1"/>
  <c r="F595" i="1"/>
  <c r="F594" i="1"/>
  <c r="F593" i="1"/>
  <c r="F592" i="1"/>
  <c r="F590" i="1"/>
  <c r="F589" i="1"/>
  <c r="F588" i="1"/>
  <c r="F587" i="1"/>
  <c r="F586" i="1"/>
  <c r="F585" i="1"/>
  <c r="F584" i="1"/>
  <c r="F583" i="1"/>
  <c r="F582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4" i="1"/>
  <c r="F513" i="1"/>
  <c r="F512" i="1"/>
  <c r="F511" i="1"/>
  <c r="F510" i="1"/>
  <c r="F509" i="1"/>
  <c r="F508" i="1"/>
  <c r="F505" i="1"/>
  <c r="F504" i="1"/>
  <c r="F503" i="1"/>
  <c r="F502" i="1"/>
  <c r="F501" i="1"/>
  <c r="F500" i="1"/>
  <c r="F498" i="1"/>
  <c r="F497" i="1"/>
  <c r="F496" i="1"/>
  <c r="F495" i="1"/>
  <c r="F494" i="1"/>
  <c r="F493" i="1"/>
  <c r="F492" i="1"/>
  <c r="F491" i="1"/>
  <c r="F490" i="1"/>
  <c r="F488" i="1"/>
  <c r="F487" i="1"/>
  <c r="F486" i="1"/>
  <c r="F485" i="1"/>
  <c r="F484" i="1"/>
  <c r="F483" i="1"/>
  <c r="F482" i="1"/>
  <c r="F481" i="1"/>
  <c r="F480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 s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3" i="1" s="1"/>
  <c r="F386" i="1"/>
  <c r="F385" i="1"/>
  <c r="F384" i="1"/>
  <c r="F380" i="1"/>
  <c r="F379" i="1" s="1"/>
  <c r="F378" i="1" s="1"/>
  <c r="F377" i="1"/>
  <c r="F375" i="1"/>
  <c r="F373" i="1"/>
  <c r="F372" i="1" s="1"/>
  <c r="F371" i="1"/>
  <c r="F370" i="1" s="1"/>
  <c r="F368" i="1"/>
  <c r="F365" i="1"/>
  <c r="F364" i="1"/>
  <c r="F362" i="1"/>
  <c r="F361" i="1" s="1"/>
  <c r="F360" i="1"/>
  <c r="F359" i="1" s="1"/>
  <c r="F358" i="1"/>
  <c r="F356" i="1"/>
  <c r="F355" i="1" s="1"/>
  <c r="F354" i="1"/>
  <c r="F353" i="1" s="1"/>
  <c r="F348" i="1"/>
  <c r="F347" i="1" s="1"/>
  <c r="F346" i="1"/>
  <c r="F344" i="1"/>
  <c r="F343" i="1" s="1"/>
  <c r="F341" i="1"/>
  <c r="F340" i="1" s="1"/>
  <c r="F339" i="1"/>
  <c r="F336" i="1"/>
  <c r="F334" i="1"/>
  <c r="F333" i="1" s="1"/>
  <c r="F332" i="1"/>
  <c r="F331" i="1" s="1"/>
  <c r="F330" i="1"/>
  <c r="F327" i="1"/>
  <c r="F326" i="1"/>
  <c r="F325" i="1"/>
  <c r="F323" i="1"/>
  <c r="F321" i="1"/>
  <c r="F317" i="1"/>
  <c r="F316" i="1" s="1"/>
  <c r="F313" i="1"/>
  <c r="F312" i="1" s="1"/>
  <c r="F311" i="1" s="1"/>
  <c r="F310" i="1"/>
  <c r="F308" i="1"/>
  <c r="F306" i="1"/>
  <c r="F303" i="1"/>
  <c r="F301" i="1"/>
  <c r="F299" i="1"/>
  <c r="F298" i="1"/>
  <c r="F297" i="1" s="1"/>
  <c r="F296" i="1"/>
  <c r="F293" i="1" s="1"/>
  <c r="F295" i="1"/>
  <c r="F294" i="1"/>
  <c r="F292" i="1"/>
  <c r="F291" i="1"/>
  <c r="F290" i="1" s="1"/>
  <c r="F288" i="1"/>
  <c r="F287" i="1"/>
  <c r="F286" i="1"/>
  <c r="F285" i="1"/>
  <c r="F284" i="1"/>
  <c r="F283" i="1" s="1"/>
  <c r="F282" i="1" s="1"/>
  <c r="F281" i="1"/>
  <c r="F280" i="1"/>
  <c r="F276" i="1"/>
  <c r="F275" i="1"/>
  <c r="F273" i="1"/>
  <c r="F271" i="1"/>
  <c r="F269" i="1"/>
  <c r="F268" i="1" s="1"/>
  <c r="F267" i="1"/>
  <c r="F266" i="1" s="1"/>
  <c r="F265" i="1"/>
  <c r="F262" i="1"/>
  <c r="F261" i="1" s="1"/>
  <c r="F258" i="1"/>
  <c r="F257" i="1" s="1"/>
  <c r="F255" i="1"/>
  <c r="F254" i="1" s="1"/>
  <c r="F253" i="1"/>
  <c r="F252" i="1"/>
  <c r="F250" i="1"/>
  <c r="F249" i="1" s="1"/>
  <c r="F248" i="1"/>
  <c r="F247" i="1" s="1"/>
  <c r="F245" i="1"/>
  <c r="F243" i="1"/>
  <c r="F242" i="1" s="1"/>
  <c r="F241" i="1"/>
  <c r="F240" i="1" s="1"/>
  <c r="F239" i="1"/>
  <c r="F237" i="1"/>
  <c r="F235" i="1"/>
  <c r="F234" i="1" s="1"/>
  <c r="F232" i="1"/>
  <c r="F231" i="1" s="1"/>
  <c r="F230" i="1"/>
  <c r="F229" i="1" s="1"/>
  <c r="F228" i="1"/>
  <c r="F227" i="1"/>
  <c r="F226" i="1"/>
  <c r="F224" i="1"/>
  <c r="F223" i="1" s="1"/>
  <c r="F222" i="1"/>
  <c r="F221" i="1"/>
  <c r="F219" i="1"/>
  <c r="F218" i="1"/>
  <c r="F216" i="1"/>
  <c r="F215" i="1"/>
  <c r="F214" i="1"/>
  <c r="F212" i="1" s="1"/>
  <c r="F213" i="1"/>
  <c r="F210" i="1"/>
  <c r="F208" i="1"/>
  <c r="F206" i="1"/>
  <c r="F205" i="1" s="1"/>
  <c r="F204" i="1"/>
  <c r="F203" i="1" s="1"/>
  <c r="F202" i="1"/>
  <c r="F200" i="1"/>
  <c r="F199" i="1" s="1"/>
  <c r="F198" i="1"/>
  <c r="F197" i="1" s="1"/>
  <c r="F195" i="1"/>
  <c r="F194" i="1" s="1"/>
  <c r="F193" i="1"/>
  <c r="F192" i="1"/>
  <c r="F191" i="1"/>
  <c r="F190" i="1"/>
  <c r="F188" i="1"/>
  <c r="F186" i="1"/>
  <c r="F185" i="1"/>
  <c r="F184" i="1" s="1"/>
  <c r="F183" i="1"/>
  <c r="F178" i="1"/>
  <c r="F176" i="1"/>
  <c r="F175" i="1"/>
  <c r="F174" i="1"/>
  <c r="F173" i="1"/>
  <c r="F171" i="1"/>
  <c r="F169" i="1"/>
  <c r="F168" i="1" s="1"/>
  <c r="F167" i="1"/>
  <c r="F165" i="1"/>
  <c r="F164" i="1"/>
  <c r="F162" i="1"/>
  <c r="F161" i="1" s="1"/>
  <c r="F160" i="1"/>
  <c r="F159" i="1" s="1"/>
  <c r="F157" i="1"/>
  <c r="F155" i="1"/>
  <c r="F153" i="1"/>
  <c r="F152" i="1" s="1"/>
  <c r="F151" i="1"/>
  <c r="F150" i="1" s="1"/>
  <c r="F149" i="1"/>
  <c r="F148" i="1" s="1"/>
  <c r="F147" i="1"/>
  <c r="F145" i="1"/>
  <c r="F143" i="1"/>
  <c r="F142" i="1"/>
  <c r="F141" i="1"/>
  <c r="F140" i="1"/>
  <c r="F135" i="1"/>
  <c r="F134" i="1"/>
  <c r="F133" i="1" s="1"/>
  <c r="F132" i="1"/>
  <c r="F131" i="1" s="1"/>
  <c r="F130" i="1"/>
  <c r="F129" i="1" s="1"/>
  <c r="F128" i="1"/>
  <c r="F127" i="1" s="1"/>
  <c r="F126" i="1"/>
  <c r="F124" i="1"/>
  <c r="F123" i="1" s="1"/>
  <c r="F122" i="1"/>
  <c r="F121" i="1" s="1"/>
  <c r="F119" i="1"/>
  <c r="F118" i="1" s="1"/>
  <c r="F117" i="1"/>
  <c r="F112" i="1"/>
  <c r="F111" i="1" s="1"/>
  <c r="F110" i="1"/>
  <c r="F109" i="1" s="1"/>
  <c r="F108" i="1"/>
  <c r="F107" i="1" s="1"/>
  <c r="F106" i="1"/>
  <c r="F105" i="1" s="1"/>
  <c r="F103" i="1"/>
  <c r="F102" i="1"/>
  <c r="F99" i="1"/>
  <c r="F97" i="1"/>
  <c r="F95" i="1"/>
  <c r="F94" i="1" s="1"/>
  <c r="F93" i="1"/>
  <c r="F91" i="1"/>
  <c r="F90" i="1" s="1"/>
  <c r="F88" i="1"/>
  <c r="F87" i="1" s="1"/>
  <c r="F86" i="1"/>
  <c r="F85" i="1" s="1"/>
  <c r="F82" i="1"/>
  <c r="F81" i="1" s="1"/>
  <c r="F80" i="1"/>
  <c r="F79" i="1" s="1"/>
  <c r="F78" i="1"/>
  <c r="F77" i="1" s="1"/>
  <c r="F76" i="1"/>
  <c r="F75" i="1" s="1"/>
  <c r="F74" i="1"/>
  <c r="F73" i="1" s="1"/>
  <c r="F71" i="1"/>
  <c r="F70" i="1" s="1"/>
  <c r="F69" i="1"/>
  <c r="F68" i="1" s="1"/>
  <c r="F67" i="1"/>
  <c r="F66" i="1"/>
  <c r="F65" i="1"/>
  <c r="F62" i="1"/>
  <c r="F61" i="1" s="1"/>
  <c r="F60" i="1"/>
  <c r="F59" i="1"/>
  <c r="F57" i="1"/>
  <c r="F56" i="1" s="1"/>
  <c r="F55" i="1"/>
  <c r="F52" i="1"/>
  <c r="F51" i="1"/>
  <c r="F50" i="1" s="1"/>
  <c r="F47" i="1"/>
  <c r="F46" i="1" s="1"/>
  <c r="F45" i="1" s="1"/>
  <c r="F44" i="1"/>
  <c r="F43" i="1"/>
  <c r="F41" i="1"/>
  <c r="F40" i="1" s="1"/>
  <c r="F34" i="1"/>
  <c r="F33" i="1" s="1"/>
  <c r="F32" i="1"/>
  <c r="F29" i="1"/>
  <c r="F28" i="1" s="1"/>
  <c r="F27" i="1"/>
  <c r="F26" i="1"/>
  <c r="F24" i="1"/>
  <c r="F23" i="1" s="1"/>
  <c r="F18" i="1"/>
  <c r="F16" i="1"/>
  <c r="F13" i="1"/>
  <c r="E625" i="1"/>
  <c r="E622" i="1"/>
  <c r="E621" i="1"/>
  <c r="E618" i="1"/>
  <c r="E617" i="1"/>
  <c r="E613" i="1"/>
  <c r="E612" i="1"/>
  <c r="E610" i="1"/>
  <c r="E607" i="1"/>
  <c r="E606" i="1"/>
  <c r="E605" i="1"/>
  <c r="E604" i="1"/>
  <c r="E603" i="1"/>
  <c r="E602" i="1"/>
  <c r="E600" i="1"/>
  <c r="E599" i="1"/>
  <c r="E598" i="1"/>
  <c r="E597" i="1"/>
  <c r="E596" i="1"/>
  <c r="E595" i="1"/>
  <c r="E594" i="1"/>
  <c r="E593" i="1"/>
  <c r="E592" i="1"/>
  <c r="E590" i="1"/>
  <c r="E589" i="1"/>
  <c r="E588" i="1"/>
  <c r="E587" i="1"/>
  <c r="E586" i="1"/>
  <c r="E585" i="1"/>
  <c r="E584" i="1"/>
  <c r="E583" i="1"/>
  <c r="E582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4" i="1"/>
  <c r="E513" i="1"/>
  <c r="E512" i="1"/>
  <c r="E511" i="1"/>
  <c r="E510" i="1"/>
  <c r="E509" i="1"/>
  <c r="E508" i="1"/>
  <c r="E505" i="1"/>
  <c r="E504" i="1"/>
  <c r="E503" i="1"/>
  <c r="E502" i="1"/>
  <c r="E501" i="1"/>
  <c r="E500" i="1"/>
  <c r="E498" i="1"/>
  <c r="E497" i="1"/>
  <c r="E496" i="1"/>
  <c r="E495" i="1"/>
  <c r="E494" i="1"/>
  <c r="E493" i="1"/>
  <c r="E492" i="1"/>
  <c r="E491" i="1"/>
  <c r="E490" i="1"/>
  <c r="E488" i="1"/>
  <c r="E487" i="1"/>
  <c r="E486" i="1"/>
  <c r="E485" i="1"/>
  <c r="E484" i="1"/>
  <c r="E483" i="1"/>
  <c r="E482" i="1"/>
  <c r="E481" i="1"/>
  <c r="E480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0" i="1"/>
  <c r="E379" i="1" s="1"/>
  <c r="E378" i="1" s="1"/>
  <c r="E377" i="1"/>
  <c r="E376" i="1" s="1"/>
  <c r="E375" i="1"/>
  <c r="E374" i="1" s="1"/>
  <c r="E373" i="1"/>
  <c r="E372" i="1" s="1"/>
  <c r="E371" i="1"/>
  <c r="E370" i="1" s="1"/>
  <c r="E368" i="1"/>
  <c r="E367" i="1" s="1"/>
  <c r="E366" i="1" s="1"/>
  <c r="E365" i="1"/>
  <c r="E364" i="1"/>
  <c r="E362" i="1"/>
  <c r="E361" i="1" s="1"/>
  <c r="E360" i="1"/>
  <c r="E359" i="1" s="1"/>
  <c r="E358" i="1"/>
  <c r="E356" i="1"/>
  <c r="E355" i="1" s="1"/>
  <c r="E354" i="1"/>
  <c r="E353" i="1" s="1"/>
  <c r="E348" i="1"/>
  <c r="E346" i="1"/>
  <c r="E345" i="1" s="1"/>
  <c r="E344" i="1"/>
  <c r="E343" i="1" s="1"/>
  <c r="E341" i="1"/>
  <c r="E340" i="1" s="1"/>
  <c r="E339" i="1"/>
  <c r="E338" i="1" s="1"/>
  <c r="E336" i="1"/>
  <c r="E335" i="1" s="1"/>
  <c r="E334" i="1"/>
  <c r="E333" i="1" s="1"/>
  <c r="E332" i="1"/>
  <c r="E330" i="1"/>
  <c r="E329" i="1" s="1"/>
  <c r="E327" i="1"/>
  <c r="E326" i="1"/>
  <c r="E325" i="1"/>
  <c r="E321" i="1"/>
  <c r="E320" i="1" s="1"/>
  <c r="E317" i="1"/>
  <c r="E316" i="1" s="1"/>
  <c r="E313" i="1"/>
  <c r="E312" i="1" s="1"/>
  <c r="E311" i="1" s="1"/>
  <c r="E310" i="1"/>
  <c r="E309" i="1" s="1"/>
  <c r="E308" i="1"/>
  <c r="E307" i="1" s="1"/>
  <c r="E306" i="1"/>
  <c r="E305" i="1" s="1"/>
  <c r="E303" i="1"/>
  <c r="E302" i="1" s="1"/>
  <c r="E301" i="1"/>
  <c r="E300" i="1" s="1"/>
  <c r="E299" i="1"/>
  <c r="E298" i="1"/>
  <c r="E296" i="1"/>
  <c r="E295" i="1"/>
  <c r="E294" i="1"/>
  <c r="E292" i="1"/>
  <c r="E291" i="1"/>
  <c r="E288" i="1"/>
  <c r="E287" i="1"/>
  <c r="E286" i="1"/>
  <c r="E285" i="1"/>
  <c r="E284" i="1"/>
  <c r="E281" i="1"/>
  <c r="E280" i="1"/>
  <c r="E276" i="1"/>
  <c r="E275" i="1"/>
  <c r="E273" i="1"/>
  <c r="E272" i="1" s="1"/>
  <c r="E271" i="1"/>
  <c r="E270" i="1" s="1"/>
  <c r="E269" i="1"/>
  <c r="E268" i="1" s="1"/>
  <c r="E267" i="1"/>
  <c r="E266" i="1" s="1"/>
  <c r="E265" i="1"/>
  <c r="E262" i="1"/>
  <c r="E261" i="1" s="1"/>
  <c r="E260" i="1"/>
  <c r="E259" i="1" s="1"/>
  <c r="E258" i="1"/>
  <c r="E257" i="1" s="1"/>
  <c r="E255" i="1"/>
  <c r="E254" i="1" s="1"/>
  <c r="E253" i="1"/>
  <c r="E252" i="1"/>
  <c r="E250" i="1"/>
  <c r="E248" i="1"/>
  <c r="E247" i="1" s="1"/>
  <c r="E245" i="1"/>
  <c r="E244" i="1" s="1"/>
  <c r="E243" i="1"/>
  <c r="E242" i="1" s="1"/>
  <c r="E241" i="1"/>
  <c r="E240" i="1" s="1"/>
  <c r="E239" i="1"/>
  <c r="E238" i="1" s="1"/>
  <c r="E237" i="1"/>
  <c r="E236" i="1" s="1"/>
  <c r="E235" i="1"/>
  <c r="E234" i="1" s="1"/>
  <c r="E232" i="1"/>
  <c r="E231" i="1" s="1"/>
  <c r="E230" i="1"/>
  <c r="E229" i="1" s="1"/>
  <c r="E228" i="1"/>
  <c r="E227" i="1"/>
  <c r="E226" i="1"/>
  <c r="E224" i="1"/>
  <c r="E223" i="1" s="1"/>
  <c r="E222" i="1"/>
  <c r="E221" i="1"/>
  <c r="E219" i="1"/>
  <c r="E218" i="1"/>
  <c r="E216" i="1"/>
  <c r="E215" i="1"/>
  <c r="E214" i="1"/>
  <c r="E213" i="1"/>
  <c r="E210" i="1"/>
  <c r="E209" i="1" s="1"/>
  <c r="E208" i="1"/>
  <c r="E207" i="1" s="1"/>
  <c r="E206" i="1"/>
  <c r="E205" i="1" s="1"/>
  <c r="E204" i="1"/>
  <c r="E203" i="1" s="1"/>
  <c r="E202" i="1"/>
  <c r="E201" i="1" s="1"/>
  <c r="E200" i="1"/>
  <c r="E199" i="1" s="1"/>
  <c r="E198" i="1"/>
  <c r="E197" i="1" s="1"/>
  <c r="E195" i="1"/>
  <c r="E194" i="1" s="1"/>
  <c r="E193" i="1"/>
  <c r="E192" i="1"/>
  <c r="E191" i="1"/>
  <c r="E190" i="1"/>
  <c r="E188" i="1"/>
  <c r="E187" i="1" s="1"/>
  <c r="E186" i="1"/>
  <c r="E185" i="1"/>
  <c r="E183" i="1"/>
  <c r="E182" i="1" s="1"/>
  <c r="E178" i="1"/>
  <c r="E177" i="1" s="1"/>
  <c r="E176" i="1"/>
  <c r="E175" i="1"/>
  <c r="E174" i="1"/>
  <c r="E173" i="1"/>
  <c r="E171" i="1"/>
  <c r="E170" i="1" s="1"/>
  <c r="E169" i="1"/>
  <c r="E168" i="1" s="1"/>
  <c r="E167" i="1"/>
  <c r="E166" i="1" s="1"/>
  <c r="E165" i="1"/>
  <c r="E164" i="1"/>
  <c r="E162" i="1"/>
  <c r="E161" i="1" s="1"/>
  <c r="E160" i="1"/>
  <c r="E159" i="1" s="1"/>
  <c r="E157" i="1"/>
  <c r="E156" i="1" s="1"/>
  <c r="E155" i="1"/>
  <c r="E154" i="1" s="1"/>
  <c r="E153" i="1"/>
  <c r="E152" i="1" s="1"/>
  <c r="E151" i="1"/>
  <c r="E150" i="1" s="1"/>
  <c r="E149" i="1"/>
  <c r="E148" i="1" s="1"/>
  <c r="E147" i="1"/>
  <c r="E146" i="1" s="1"/>
  <c r="E145" i="1"/>
  <c r="E144" i="1" s="1"/>
  <c r="E143" i="1"/>
  <c r="E142" i="1"/>
  <c r="E141" i="1"/>
  <c r="E140" i="1"/>
  <c r="E136" i="1"/>
  <c r="E135" i="1" s="1"/>
  <c r="E134" i="1"/>
  <c r="E133" i="1" s="1"/>
  <c r="E132" i="1"/>
  <c r="E131" i="1" s="1"/>
  <c r="E130" i="1"/>
  <c r="E129" i="1" s="1"/>
  <c r="E128" i="1"/>
  <c r="E127" i="1" s="1"/>
  <c r="E126" i="1"/>
  <c r="E124" i="1"/>
  <c r="E123" i="1" s="1"/>
  <c r="E122" i="1"/>
  <c r="E121" i="1" s="1"/>
  <c r="E119" i="1"/>
  <c r="E118" i="1" s="1"/>
  <c r="E117" i="1"/>
  <c r="E116" i="1" s="1"/>
  <c r="E115" i="1"/>
  <c r="E114" i="1" s="1"/>
  <c r="E112" i="1"/>
  <c r="E111" i="1" s="1"/>
  <c r="E110" i="1"/>
  <c r="E109" i="1" s="1"/>
  <c r="E108" i="1"/>
  <c r="E107" i="1" s="1"/>
  <c r="E106" i="1"/>
  <c r="E105" i="1" s="1"/>
  <c r="E103" i="1"/>
  <c r="E102" i="1"/>
  <c r="E99" i="1"/>
  <c r="E98" i="1" s="1"/>
  <c r="E97" i="1"/>
  <c r="E96" i="1" s="1"/>
  <c r="E95" i="1"/>
  <c r="E94" i="1" s="1"/>
  <c r="E93" i="1"/>
  <c r="E92" i="1" s="1"/>
  <c r="E91" i="1"/>
  <c r="E90" i="1" s="1"/>
  <c r="E88" i="1"/>
  <c r="E87" i="1" s="1"/>
  <c r="E86" i="1"/>
  <c r="E85" i="1" s="1"/>
  <c r="E82" i="1"/>
  <c r="E80" i="1"/>
  <c r="E79" i="1" s="1"/>
  <c r="E78" i="1"/>
  <c r="E77" i="1" s="1"/>
  <c r="E76" i="1"/>
  <c r="E75" i="1" s="1"/>
  <c r="E74" i="1"/>
  <c r="E73" i="1" s="1"/>
  <c r="E71" i="1"/>
  <c r="E70" i="1" s="1"/>
  <c r="E69" i="1"/>
  <c r="E68" i="1" s="1"/>
  <c r="E67" i="1"/>
  <c r="E66" i="1"/>
  <c r="E65" i="1"/>
  <c r="E62" i="1"/>
  <c r="E61" i="1" s="1"/>
  <c r="E60" i="1"/>
  <c r="E59" i="1"/>
  <c r="E57" i="1"/>
  <c r="E56" i="1" s="1"/>
  <c r="E55" i="1"/>
  <c r="E54" i="1" s="1"/>
  <c r="E52" i="1"/>
  <c r="E51" i="1"/>
  <c r="E47" i="1"/>
  <c r="E46" i="1" s="1"/>
  <c r="E45" i="1" s="1"/>
  <c r="E44" i="1"/>
  <c r="E43" i="1"/>
  <c r="E41" i="1"/>
  <c r="E40" i="1" s="1"/>
  <c r="E36" i="1"/>
  <c r="E35" i="1" s="1"/>
  <c r="E34" i="1"/>
  <c r="E33" i="1" s="1"/>
  <c r="E32" i="1"/>
  <c r="E31" i="1"/>
  <c r="E29" i="1"/>
  <c r="E28" i="1" s="1"/>
  <c r="E27" i="1"/>
  <c r="E26" i="1"/>
  <c r="E24" i="1"/>
  <c r="E23" i="1" s="1"/>
  <c r="E21" i="1"/>
  <c r="E20" i="1" s="1"/>
  <c r="E16" i="1"/>
  <c r="E13" i="1"/>
  <c r="L14" i="1"/>
  <c r="P14" i="1"/>
  <c r="H18" i="1"/>
  <c r="J18" i="1"/>
  <c r="N18" i="1"/>
  <c r="F20" i="1"/>
  <c r="G20" i="1"/>
  <c r="J20" i="1"/>
  <c r="L20" i="1"/>
  <c r="N20" i="1"/>
  <c r="P20" i="1"/>
  <c r="H23" i="1"/>
  <c r="L23" i="1"/>
  <c r="P23" i="1"/>
  <c r="K25" i="1"/>
  <c r="J28" i="1"/>
  <c r="K28" i="1"/>
  <c r="N28" i="1"/>
  <c r="P28" i="1"/>
  <c r="J30" i="1"/>
  <c r="L30" i="1"/>
  <c r="N30" i="1"/>
  <c r="P30" i="1"/>
  <c r="J33" i="1"/>
  <c r="L33" i="1"/>
  <c r="N33" i="1"/>
  <c r="H36" i="1"/>
  <c r="H35" i="1" s="1"/>
  <c r="J36" i="1"/>
  <c r="J35" i="1" s="1"/>
  <c r="K36" i="1"/>
  <c r="K35" i="1" s="1"/>
  <c r="N36" i="1"/>
  <c r="N35" i="1" s="1"/>
  <c r="P36" i="1"/>
  <c r="P35" i="1" s="1"/>
  <c r="I40" i="1"/>
  <c r="J40" i="1"/>
  <c r="N40" i="1"/>
  <c r="P40" i="1"/>
  <c r="K42" i="1"/>
  <c r="G46" i="1"/>
  <c r="G45" i="1" s="1"/>
  <c r="I46" i="1"/>
  <c r="I45" i="1" s="1"/>
  <c r="K46" i="1"/>
  <c r="K45" i="1" s="1"/>
  <c r="N46" i="1"/>
  <c r="N45" i="1" s="1"/>
  <c r="O46" i="1"/>
  <c r="O45" i="1" s="1"/>
  <c r="E50" i="1"/>
  <c r="H50" i="1"/>
  <c r="L50" i="1"/>
  <c r="P50" i="1"/>
  <c r="J52" i="1"/>
  <c r="N52" i="1"/>
  <c r="F54" i="1"/>
  <c r="I54" i="1"/>
  <c r="J54" i="1"/>
  <c r="M54" i="1"/>
  <c r="O54" i="1"/>
  <c r="J56" i="1"/>
  <c r="N56" i="1"/>
  <c r="H58" i="1"/>
  <c r="M58" i="1"/>
  <c r="H61" i="1"/>
  <c r="J61" i="1"/>
  <c r="L61" i="1"/>
  <c r="M61" i="1"/>
  <c r="P61" i="1"/>
  <c r="H68" i="1"/>
  <c r="L68" i="1"/>
  <c r="P68" i="1"/>
  <c r="J70" i="1"/>
  <c r="N70" i="1"/>
  <c r="H73" i="1"/>
  <c r="I73" i="1"/>
  <c r="L73" i="1"/>
  <c r="M73" i="1"/>
  <c r="P73" i="1"/>
  <c r="G75" i="1"/>
  <c r="J75" i="1"/>
  <c r="N75" i="1"/>
  <c r="O75" i="1"/>
  <c r="G77" i="1"/>
  <c r="H77" i="1"/>
  <c r="L77" i="1"/>
  <c r="P77" i="1"/>
  <c r="H79" i="1"/>
  <c r="J79" i="1"/>
  <c r="N79" i="1"/>
  <c r="E81" i="1"/>
  <c r="H81" i="1"/>
  <c r="L81" i="1"/>
  <c r="O81" i="1"/>
  <c r="P81" i="1"/>
  <c r="G83" i="1"/>
  <c r="H83" i="1"/>
  <c r="I83" i="1"/>
  <c r="J83" i="1"/>
  <c r="K83" i="1"/>
  <c r="L83" i="1"/>
  <c r="M83" i="1"/>
  <c r="N83" i="1"/>
  <c r="O83" i="1"/>
  <c r="P83" i="1"/>
  <c r="E84" i="1"/>
  <c r="E83" i="1" s="1"/>
  <c r="F84" i="1"/>
  <c r="F83" i="1" s="1"/>
  <c r="J85" i="1"/>
  <c r="N85" i="1"/>
  <c r="H87" i="1"/>
  <c r="I87" i="1"/>
  <c r="L87" i="1"/>
  <c r="M87" i="1"/>
  <c r="P87" i="1"/>
  <c r="J90" i="1"/>
  <c r="L90" i="1"/>
  <c r="M90" i="1"/>
  <c r="N90" i="1"/>
  <c r="F92" i="1"/>
  <c r="H92" i="1"/>
  <c r="L92" i="1"/>
  <c r="N92" i="1"/>
  <c r="P92" i="1"/>
  <c r="I94" i="1"/>
  <c r="J94" i="1"/>
  <c r="N94" i="1"/>
  <c r="O94" i="1"/>
  <c r="P94" i="1"/>
  <c r="F96" i="1"/>
  <c r="H96" i="1"/>
  <c r="I96" i="1"/>
  <c r="J96" i="1"/>
  <c r="L96" i="1"/>
  <c r="M96" i="1"/>
  <c r="P96" i="1"/>
  <c r="G98" i="1"/>
  <c r="J98" i="1"/>
  <c r="K98" i="1"/>
  <c r="N98" i="1"/>
  <c r="O98" i="1"/>
  <c r="P98" i="1"/>
  <c r="F98" i="1"/>
  <c r="H101" i="1"/>
  <c r="H100" i="1" s="1"/>
  <c r="L101" i="1"/>
  <c r="L100" i="1" s="1"/>
  <c r="P101" i="1"/>
  <c r="P100" i="1" s="1"/>
  <c r="H105" i="1"/>
  <c r="I105" i="1"/>
  <c r="J105" i="1"/>
  <c r="L105" i="1"/>
  <c r="M105" i="1"/>
  <c r="N105" i="1"/>
  <c r="P105" i="1"/>
  <c r="G107" i="1"/>
  <c r="H107" i="1"/>
  <c r="J107" i="1"/>
  <c r="K107" i="1"/>
  <c r="L107" i="1"/>
  <c r="N107" i="1"/>
  <c r="O107" i="1"/>
  <c r="P107" i="1"/>
  <c r="H109" i="1"/>
  <c r="I109" i="1"/>
  <c r="J109" i="1"/>
  <c r="L109" i="1"/>
  <c r="M109" i="1"/>
  <c r="N109" i="1"/>
  <c r="P109" i="1"/>
  <c r="G111" i="1"/>
  <c r="H111" i="1"/>
  <c r="J111" i="1"/>
  <c r="K111" i="1"/>
  <c r="L111" i="1"/>
  <c r="N111" i="1"/>
  <c r="O111" i="1"/>
  <c r="P111" i="1"/>
  <c r="F114" i="1"/>
  <c r="H114" i="1"/>
  <c r="I114" i="1"/>
  <c r="J114" i="1"/>
  <c r="L114" i="1"/>
  <c r="M114" i="1"/>
  <c r="N114" i="1"/>
  <c r="P114" i="1"/>
  <c r="G116" i="1"/>
  <c r="H116" i="1"/>
  <c r="J116" i="1"/>
  <c r="K116" i="1"/>
  <c r="L116" i="1"/>
  <c r="N116" i="1"/>
  <c r="O116" i="1"/>
  <c r="P116" i="1"/>
  <c r="F116" i="1"/>
  <c r="J118" i="1"/>
  <c r="H118" i="1"/>
  <c r="I118" i="1"/>
  <c r="L118" i="1"/>
  <c r="M118" i="1"/>
  <c r="N118" i="1"/>
  <c r="P118" i="1"/>
  <c r="N121" i="1"/>
  <c r="G121" i="1"/>
  <c r="H121" i="1"/>
  <c r="J121" i="1"/>
  <c r="K121" i="1"/>
  <c r="L121" i="1"/>
  <c r="O121" i="1"/>
  <c r="P121" i="1"/>
  <c r="H123" i="1"/>
  <c r="I123" i="1"/>
  <c r="J123" i="1"/>
  <c r="L123" i="1"/>
  <c r="M123" i="1"/>
  <c r="N123" i="1"/>
  <c r="P123" i="1"/>
  <c r="F125" i="1"/>
  <c r="G125" i="1"/>
  <c r="O125" i="1"/>
  <c r="E125" i="1"/>
  <c r="H125" i="1"/>
  <c r="J125" i="1"/>
  <c r="K125" i="1"/>
  <c r="L125" i="1"/>
  <c r="N125" i="1"/>
  <c r="P125" i="1"/>
  <c r="H127" i="1"/>
  <c r="L127" i="1"/>
  <c r="I127" i="1"/>
  <c r="J127" i="1"/>
  <c r="M127" i="1"/>
  <c r="N127" i="1"/>
  <c r="P127" i="1"/>
  <c r="L129" i="1"/>
  <c r="G129" i="1"/>
  <c r="H129" i="1"/>
  <c r="J129" i="1"/>
  <c r="K129" i="1"/>
  <c r="N129" i="1"/>
  <c r="O129" i="1"/>
  <c r="P129" i="1"/>
  <c r="H131" i="1"/>
  <c r="I131" i="1"/>
  <c r="J131" i="1"/>
  <c r="L131" i="1"/>
  <c r="M131" i="1"/>
  <c r="N131" i="1"/>
  <c r="P131" i="1"/>
  <c r="H133" i="1"/>
  <c r="G133" i="1"/>
  <c r="J133" i="1"/>
  <c r="K133" i="1"/>
  <c r="L133" i="1"/>
  <c r="N133" i="1"/>
  <c r="O133" i="1"/>
  <c r="P133" i="1"/>
  <c r="H135" i="1"/>
  <c r="I135" i="1"/>
  <c r="J135" i="1"/>
  <c r="L135" i="1"/>
  <c r="M135" i="1"/>
  <c r="N135" i="1"/>
  <c r="P135" i="1"/>
  <c r="H139" i="1"/>
  <c r="J139" i="1"/>
  <c r="L139" i="1"/>
  <c r="N139" i="1"/>
  <c r="P139" i="1"/>
  <c r="J144" i="1"/>
  <c r="N144" i="1"/>
  <c r="F144" i="1"/>
  <c r="G144" i="1"/>
  <c r="H144" i="1"/>
  <c r="K144" i="1"/>
  <c r="L144" i="1"/>
  <c r="O144" i="1"/>
  <c r="P144" i="1"/>
  <c r="F146" i="1"/>
  <c r="H146" i="1"/>
  <c r="I146" i="1"/>
  <c r="J146" i="1"/>
  <c r="L146" i="1"/>
  <c r="M146" i="1"/>
  <c r="N146" i="1"/>
  <c r="P146" i="1"/>
  <c r="G148" i="1"/>
  <c r="H148" i="1"/>
  <c r="J148" i="1"/>
  <c r="K148" i="1"/>
  <c r="L148" i="1"/>
  <c r="N148" i="1"/>
  <c r="O148" i="1"/>
  <c r="P148" i="1"/>
  <c r="H150" i="1"/>
  <c r="I150" i="1"/>
  <c r="J150" i="1"/>
  <c r="L150" i="1"/>
  <c r="M150" i="1"/>
  <c r="N150" i="1"/>
  <c r="P150" i="1"/>
  <c r="G152" i="1"/>
  <c r="H152" i="1"/>
  <c r="J152" i="1"/>
  <c r="K152" i="1"/>
  <c r="L152" i="1"/>
  <c r="N152" i="1"/>
  <c r="O152" i="1"/>
  <c r="P152" i="1"/>
  <c r="J154" i="1"/>
  <c r="F154" i="1"/>
  <c r="H154" i="1"/>
  <c r="I154" i="1"/>
  <c r="L154" i="1"/>
  <c r="M154" i="1"/>
  <c r="N154" i="1"/>
  <c r="P154" i="1"/>
  <c r="G156" i="1"/>
  <c r="H156" i="1"/>
  <c r="J156" i="1"/>
  <c r="K156" i="1"/>
  <c r="L156" i="1"/>
  <c r="N156" i="1"/>
  <c r="O156" i="1"/>
  <c r="P156" i="1"/>
  <c r="F156" i="1"/>
  <c r="H159" i="1"/>
  <c r="I159" i="1"/>
  <c r="J159" i="1"/>
  <c r="L159" i="1"/>
  <c r="M159" i="1"/>
  <c r="N159" i="1"/>
  <c r="P159" i="1"/>
  <c r="G161" i="1"/>
  <c r="H161" i="1"/>
  <c r="J161" i="1"/>
  <c r="K161" i="1"/>
  <c r="L161" i="1"/>
  <c r="N161" i="1"/>
  <c r="O161" i="1"/>
  <c r="P161" i="1"/>
  <c r="H163" i="1"/>
  <c r="J163" i="1"/>
  <c r="K163" i="1"/>
  <c r="L163" i="1"/>
  <c r="N163" i="1"/>
  <c r="P163" i="1"/>
  <c r="H166" i="1"/>
  <c r="I166" i="1"/>
  <c r="J166" i="1"/>
  <c r="L166" i="1"/>
  <c r="M166" i="1"/>
  <c r="N166" i="1"/>
  <c r="P166" i="1"/>
  <c r="F166" i="1"/>
  <c r="G168" i="1"/>
  <c r="H168" i="1"/>
  <c r="J168" i="1"/>
  <c r="K168" i="1"/>
  <c r="L168" i="1"/>
  <c r="N168" i="1"/>
  <c r="O168" i="1"/>
  <c r="P168" i="1"/>
  <c r="F170" i="1"/>
  <c r="H170" i="1"/>
  <c r="I170" i="1"/>
  <c r="J170" i="1"/>
  <c r="L170" i="1"/>
  <c r="M170" i="1"/>
  <c r="N170" i="1"/>
  <c r="P170" i="1"/>
  <c r="H172" i="1"/>
  <c r="J172" i="1"/>
  <c r="L172" i="1"/>
  <c r="N172" i="1"/>
  <c r="P172" i="1"/>
  <c r="G177" i="1"/>
  <c r="H177" i="1"/>
  <c r="J177" i="1"/>
  <c r="K177" i="1"/>
  <c r="L177" i="1"/>
  <c r="N177" i="1"/>
  <c r="O177" i="1"/>
  <c r="P177" i="1"/>
  <c r="F177" i="1"/>
  <c r="E180" i="1"/>
  <c r="F180" i="1"/>
  <c r="H180" i="1"/>
  <c r="I180" i="1"/>
  <c r="J180" i="1"/>
  <c r="L180" i="1"/>
  <c r="M180" i="1"/>
  <c r="N180" i="1"/>
  <c r="P180" i="1"/>
  <c r="F182" i="1"/>
  <c r="G182" i="1"/>
  <c r="I182" i="1"/>
  <c r="J182" i="1"/>
  <c r="K182" i="1"/>
  <c r="M182" i="1"/>
  <c r="N182" i="1"/>
  <c r="O182" i="1"/>
  <c r="I184" i="1"/>
  <c r="H184" i="1"/>
  <c r="M184" i="1"/>
  <c r="G187" i="1"/>
  <c r="H187" i="1"/>
  <c r="I187" i="1"/>
  <c r="K187" i="1"/>
  <c r="L187" i="1"/>
  <c r="M187" i="1"/>
  <c r="O187" i="1"/>
  <c r="P187" i="1"/>
  <c r="F187" i="1"/>
  <c r="G189" i="1"/>
  <c r="H189" i="1"/>
  <c r="J189" i="1"/>
  <c r="K189" i="1"/>
  <c r="N189" i="1"/>
  <c r="O189" i="1"/>
  <c r="G194" i="1"/>
  <c r="H194" i="1"/>
  <c r="I194" i="1"/>
  <c r="J194" i="1"/>
  <c r="K194" i="1"/>
  <c r="L194" i="1"/>
  <c r="M194" i="1"/>
  <c r="N194" i="1"/>
  <c r="O194" i="1"/>
  <c r="P194" i="1"/>
  <c r="H197" i="1"/>
  <c r="I197" i="1"/>
  <c r="J197" i="1"/>
  <c r="L197" i="1"/>
  <c r="M197" i="1"/>
  <c r="P197" i="1"/>
  <c r="G199" i="1"/>
  <c r="J199" i="1"/>
  <c r="K199" i="1"/>
  <c r="L199" i="1"/>
  <c r="N199" i="1"/>
  <c r="O199" i="1"/>
  <c r="P199" i="1"/>
  <c r="H201" i="1"/>
  <c r="I201" i="1"/>
  <c r="L201" i="1"/>
  <c r="M201" i="1"/>
  <c r="P201" i="1"/>
  <c r="F201" i="1"/>
  <c r="N203" i="1"/>
  <c r="G203" i="1"/>
  <c r="H203" i="1"/>
  <c r="I203" i="1"/>
  <c r="J203" i="1"/>
  <c r="K203" i="1"/>
  <c r="L203" i="1"/>
  <c r="M203" i="1"/>
  <c r="O203" i="1"/>
  <c r="H205" i="1"/>
  <c r="I205" i="1"/>
  <c r="J205" i="1"/>
  <c r="L205" i="1"/>
  <c r="M205" i="1"/>
  <c r="P205" i="1"/>
  <c r="J207" i="1"/>
  <c r="F207" i="1"/>
  <c r="G207" i="1"/>
  <c r="H207" i="1"/>
  <c r="I207" i="1"/>
  <c r="K207" i="1"/>
  <c r="M207" i="1"/>
  <c r="N207" i="1"/>
  <c r="O207" i="1"/>
  <c r="F209" i="1"/>
  <c r="H209" i="1"/>
  <c r="I209" i="1"/>
  <c r="J209" i="1"/>
  <c r="L209" i="1"/>
  <c r="M209" i="1"/>
  <c r="P209" i="1"/>
  <c r="J212" i="1"/>
  <c r="G212" i="1"/>
  <c r="H212" i="1"/>
  <c r="I212" i="1"/>
  <c r="M212" i="1"/>
  <c r="O212" i="1"/>
  <c r="P212" i="1"/>
  <c r="G217" i="1"/>
  <c r="H217" i="1"/>
  <c r="I217" i="1"/>
  <c r="K217" i="1"/>
  <c r="L217" i="1"/>
  <c r="M217" i="1"/>
  <c r="G220" i="1"/>
  <c r="H220" i="1"/>
  <c r="K220" i="1"/>
  <c r="L220" i="1"/>
  <c r="N220" i="1"/>
  <c r="O220" i="1"/>
  <c r="G223" i="1"/>
  <c r="H223" i="1"/>
  <c r="I223" i="1"/>
  <c r="J223" i="1"/>
  <c r="K223" i="1"/>
  <c r="L223" i="1"/>
  <c r="M223" i="1"/>
  <c r="N223" i="1"/>
  <c r="O223" i="1"/>
  <c r="P223" i="1"/>
  <c r="G225" i="1"/>
  <c r="H225" i="1"/>
  <c r="I225" i="1"/>
  <c r="K225" i="1"/>
  <c r="M225" i="1"/>
  <c r="N225" i="1"/>
  <c r="O225" i="1"/>
  <c r="G229" i="1"/>
  <c r="H229" i="1"/>
  <c r="I229" i="1"/>
  <c r="J229" i="1"/>
  <c r="K229" i="1"/>
  <c r="L229" i="1"/>
  <c r="M229" i="1"/>
  <c r="N229" i="1"/>
  <c r="O229" i="1"/>
  <c r="P229" i="1"/>
  <c r="G231" i="1"/>
  <c r="H231" i="1"/>
  <c r="I231" i="1"/>
  <c r="J231" i="1"/>
  <c r="K231" i="1"/>
  <c r="L231" i="1"/>
  <c r="M231" i="1"/>
  <c r="N231" i="1"/>
  <c r="O231" i="1"/>
  <c r="P231" i="1"/>
  <c r="H234" i="1"/>
  <c r="K234" i="1"/>
  <c r="M234" i="1"/>
  <c r="N234" i="1"/>
  <c r="P234" i="1"/>
  <c r="J236" i="1"/>
  <c r="F236" i="1"/>
  <c r="G236" i="1"/>
  <c r="H236" i="1"/>
  <c r="K236" i="1"/>
  <c r="L236" i="1"/>
  <c r="M236" i="1"/>
  <c r="N236" i="1"/>
  <c r="O236" i="1"/>
  <c r="P236" i="1"/>
  <c r="N238" i="1"/>
  <c r="F238" i="1"/>
  <c r="H238" i="1"/>
  <c r="I238" i="1"/>
  <c r="J238" i="1"/>
  <c r="L238" i="1"/>
  <c r="M238" i="1"/>
  <c r="P238" i="1"/>
  <c r="G240" i="1"/>
  <c r="H240" i="1"/>
  <c r="I240" i="1"/>
  <c r="J240" i="1"/>
  <c r="K240" i="1"/>
  <c r="L240" i="1"/>
  <c r="M240" i="1"/>
  <c r="N240" i="1"/>
  <c r="O240" i="1"/>
  <c r="P240" i="1"/>
  <c r="J242" i="1"/>
  <c r="N242" i="1"/>
  <c r="H242" i="1"/>
  <c r="I242" i="1"/>
  <c r="K242" i="1"/>
  <c r="L242" i="1"/>
  <c r="M242" i="1"/>
  <c r="O242" i="1"/>
  <c r="P242" i="1"/>
  <c r="F244" i="1"/>
  <c r="G244" i="1"/>
  <c r="H244" i="1"/>
  <c r="J244" i="1"/>
  <c r="K244" i="1"/>
  <c r="L244" i="1"/>
  <c r="N244" i="1"/>
  <c r="O244" i="1"/>
  <c r="P244" i="1"/>
  <c r="H247" i="1"/>
  <c r="I247" i="1"/>
  <c r="J247" i="1"/>
  <c r="L247" i="1"/>
  <c r="M247" i="1"/>
  <c r="N247" i="1"/>
  <c r="P247" i="1"/>
  <c r="E249" i="1"/>
  <c r="G249" i="1"/>
  <c r="H249" i="1"/>
  <c r="I249" i="1"/>
  <c r="J249" i="1"/>
  <c r="K249" i="1"/>
  <c r="L249" i="1"/>
  <c r="M249" i="1"/>
  <c r="N249" i="1"/>
  <c r="O249" i="1"/>
  <c r="P249" i="1"/>
  <c r="N251" i="1"/>
  <c r="H251" i="1"/>
  <c r="I251" i="1"/>
  <c r="J251" i="1"/>
  <c r="L251" i="1"/>
  <c r="M251" i="1"/>
  <c r="O251" i="1"/>
  <c r="P251" i="1"/>
  <c r="J254" i="1"/>
  <c r="G254" i="1"/>
  <c r="H254" i="1"/>
  <c r="I254" i="1"/>
  <c r="K254" i="1"/>
  <c r="L254" i="1"/>
  <c r="M254" i="1"/>
  <c r="N254" i="1"/>
  <c r="O254" i="1"/>
  <c r="P254" i="1"/>
  <c r="G257" i="1"/>
  <c r="H257" i="1"/>
  <c r="I257" i="1"/>
  <c r="J257" i="1"/>
  <c r="K257" i="1"/>
  <c r="L257" i="1"/>
  <c r="M257" i="1"/>
  <c r="N257" i="1"/>
  <c r="O257" i="1"/>
  <c r="P257" i="1"/>
  <c r="F259" i="1"/>
  <c r="G259" i="1"/>
  <c r="H259" i="1"/>
  <c r="I259" i="1"/>
  <c r="J259" i="1"/>
  <c r="K259" i="1"/>
  <c r="L259" i="1"/>
  <c r="M259" i="1"/>
  <c r="N259" i="1"/>
  <c r="O259" i="1"/>
  <c r="P259" i="1"/>
  <c r="J261" i="1"/>
  <c r="H261" i="1"/>
  <c r="I261" i="1"/>
  <c r="K261" i="1"/>
  <c r="L261" i="1"/>
  <c r="M261" i="1"/>
  <c r="N261" i="1"/>
  <c r="O261" i="1"/>
  <c r="P261" i="1"/>
  <c r="J264" i="1"/>
  <c r="E264" i="1"/>
  <c r="F264" i="1"/>
  <c r="G264" i="1"/>
  <c r="H264" i="1"/>
  <c r="I264" i="1"/>
  <c r="K264" i="1"/>
  <c r="L264" i="1"/>
  <c r="M264" i="1"/>
  <c r="N264" i="1"/>
  <c r="O264" i="1"/>
  <c r="P264" i="1"/>
  <c r="G266" i="1"/>
  <c r="I266" i="1"/>
  <c r="J266" i="1"/>
  <c r="K266" i="1"/>
  <c r="M266" i="1"/>
  <c r="N266" i="1"/>
  <c r="O266" i="1"/>
  <c r="G268" i="1"/>
  <c r="H268" i="1"/>
  <c r="I268" i="1"/>
  <c r="J268" i="1"/>
  <c r="K268" i="1"/>
  <c r="L268" i="1"/>
  <c r="M268" i="1"/>
  <c r="N268" i="1"/>
  <c r="O268" i="1"/>
  <c r="P268" i="1"/>
  <c r="F270" i="1"/>
  <c r="M270" i="1"/>
  <c r="N270" i="1"/>
  <c r="G270" i="1"/>
  <c r="H270" i="1"/>
  <c r="I270" i="1"/>
  <c r="J270" i="1"/>
  <c r="K270" i="1"/>
  <c r="L270" i="1"/>
  <c r="O270" i="1"/>
  <c r="P270" i="1"/>
  <c r="F272" i="1"/>
  <c r="G272" i="1"/>
  <c r="H272" i="1"/>
  <c r="I272" i="1"/>
  <c r="K272" i="1"/>
  <c r="L272" i="1"/>
  <c r="M272" i="1"/>
  <c r="O272" i="1"/>
  <c r="P272" i="1"/>
  <c r="P274" i="1"/>
  <c r="J274" i="1"/>
  <c r="L274" i="1"/>
  <c r="N274" i="1"/>
  <c r="I274" i="1"/>
  <c r="M274" i="1"/>
  <c r="F279" i="1"/>
  <c r="F278" i="1" s="1"/>
  <c r="G279" i="1"/>
  <c r="G278" i="1" s="1"/>
  <c r="H279" i="1"/>
  <c r="H278" i="1" s="1"/>
  <c r="I279" i="1"/>
  <c r="I278" i="1" s="1"/>
  <c r="J279" i="1"/>
  <c r="J278" i="1" s="1"/>
  <c r="K279" i="1"/>
  <c r="K278" i="1" s="1"/>
  <c r="L279" i="1"/>
  <c r="L278" i="1" s="1"/>
  <c r="M279" i="1"/>
  <c r="M278" i="1" s="1"/>
  <c r="N279" i="1"/>
  <c r="N278" i="1" s="1"/>
  <c r="O279" i="1"/>
  <c r="O278" i="1" s="1"/>
  <c r="P279" i="1"/>
  <c r="P278" i="1" s="1"/>
  <c r="G283" i="1"/>
  <c r="G282" i="1" s="1"/>
  <c r="H283" i="1"/>
  <c r="H282" i="1" s="1"/>
  <c r="J283" i="1"/>
  <c r="J282" i="1" s="1"/>
  <c r="K283" i="1"/>
  <c r="K282" i="1" s="1"/>
  <c r="L283" i="1"/>
  <c r="L282" i="1" s="1"/>
  <c r="N283" i="1"/>
  <c r="N282" i="1" s="1"/>
  <c r="O283" i="1"/>
  <c r="O282" i="1" s="1"/>
  <c r="P283" i="1"/>
  <c r="P282" i="1" s="1"/>
  <c r="G290" i="1"/>
  <c r="H290" i="1"/>
  <c r="I290" i="1"/>
  <c r="J290" i="1"/>
  <c r="K290" i="1"/>
  <c r="L290" i="1"/>
  <c r="M290" i="1"/>
  <c r="N290" i="1"/>
  <c r="O290" i="1"/>
  <c r="P290" i="1"/>
  <c r="H293" i="1"/>
  <c r="I293" i="1"/>
  <c r="J293" i="1"/>
  <c r="K293" i="1"/>
  <c r="L293" i="1"/>
  <c r="M293" i="1"/>
  <c r="N293" i="1"/>
  <c r="O293" i="1"/>
  <c r="P293" i="1"/>
  <c r="G297" i="1"/>
  <c r="H297" i="1"/>
  <c r="I297" i="1"/>
  <c r="J297" i="1"/>
  <c r="K297" i="1"/>
  <c r="L297" i="1"/>
  <c r="M297" i="1"/>
  <c r="N297" i="1"/>
  <c r="O297" i="1"/>
  <c r="P297" i="1"/>
  <c r="F300" i="1"/>
  <c r="G300" i="1"/>
  <c r="H300" i="1"/>
  <c r="I300" i="1"/>
  <c r="J300" i="1"/>
  <c r="K300" i="1"/>
  <c r="L300" i="1"/>
  <c r="M300" i="1"/>
  <c r="N300" i="1"/>
  <c r="O300" i="1"/>
  <c r="P300" i="1"/>
  <c r="F302" i="1"/>
  <c r="G302" i="1"/>
  <c r="H302" i="1"/>
  <c r="I302" i="1"/>
  <c r="J302" i="1"/>
  <c r="K302" i="1"/>
  <c r="L302" i="1"/>
  <c r="M302" i="1"/>
  <c r="N302" i="1"/>
  <c r="O302" i="1"/>
  <c r="P302" i="1"/>
  <c r="F305" i="1"/>
  <c r="G305" i="1"/>
  <c r="H305" i="1"/>
  <c r="I305" i="1"/>
  <c r="J305" i="1"/>
  <c r="K305" i="1"/>
  <c r="L305" i="1"/>
  <c r="M305" i="1"/>
  <c r="N305" i="1"/>
  <c r="O305" i="1"/>
  <c r="P305" i="1"/>
  <c r="F307" i="1"/>
  <c r="G307" i="1"/>
  <c r="H307" i="1"/>
  <c r="I307" i="1"/>
  <c r="J307" i="1"/>
  <c r="K307" i="1"/>
  <c r="L307" i="1"/>
  <c r="M307" i="1"/>
  <c r="N307" i="1"/>
  <c r="O307" i="1"/>
  <c r="P307" i="1"/>
  <c r="F309" i="1"/>
  <c r="G309" i="1"/>
  <c r="H309" i="1"/>
  <c r="I309" i="1"/>
  <c r="J309" i="1"/>
  <c r="K309" i="1"/>
  <c r="L309" i="1"/>
  <c r="M309" i="1"/>
  <c r="N309" i="1"/>
  <c r="O309" i="1"/>
  <c r="P309" i="1"/>
  <c r="G312" i="1"/>
  <c r="G311" i="1" s="1"/>
  <c r="H312" i="1"/>
  <c r="H311" i="1" s="1"/>
  <c r="I312" i="1"/>
  <c r="I311" i="1" s="1"/>
  <c r="J312" i="1"/>
  <c r="J311" i="1" s="1"/>
  <c r="K312" i="1"/>
  <c r="K311" i="1" s="1"/>
  <c r="L312" i="1"/>
  <c r="L311" i="1" s="1"/>
  <c r="M312" i="1"/>
  <c r="M311" i="1" s="1"/>
  <c r="N312" i="1"/>
  <c r="N311" i="1" s="1"/>
  <c r="O312" i="1"/>
  <c r="O311" i="1" s="1"/>
  <c r="P312" i="1"/>
  <c r="P311" i="1" s="1"/>
  <c r="G316" i="1"/>
  <c r="H316" i="1"/>
  <c r="I316" i="1"/>
  <c r="J316" i="1"/>
  <c r="K316" i="1"/>
  <c r="L316" i="1"/>
  <c r="M316" i="1"/>
  <c r="N316" i="1"/>
  <c r="O316" i="1"/>
  <c r="P316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F320" i="1"/>
  <c r="G320" i="1"/>
  <c r="H320" i="1"/>
  <c r="I320" i="1"/>
  <c r="J320" i="1"/>
  <c r="K320" i="1"/>
  <c r="L320" i="1"/>
  <c r="M320" i="1"/>
  <c r="N320" i="1"/>
  <c r="O320" i="1"/>
  <c r="P320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F324" i="1"/>
  <c r="G324" i="1"/>
  <c r="H324" i="1"/>
  <c r="I324" i="1"/>
  <c r="J324" i="1"/>
  <c r="K324" i="1"/>
  <c r="L324" i="1"/>
  <c r="M324" i="1"/>
  <c r="N324" i="1"/>
  <c r="O324" i="1"/>
  <c r="P324" i="1"/>
  <c r="F329" i="1"/>
  <c r="G329" i="1"/>
  <c r="H329" i="1"/>
  <c r="I329" i="1"/>
  <c r="J329" i="1"/>
  <c r="K329" i="1"/>
  <c r="L329" i="1"/>
  <c r="M329" i="1"/>
  <c r="N329" i="1"/>
  <c r="O329" i="1"/>
  <c r="P329" i="1"/>
  <c r="E331" i="1"/>
  <c r="G331" i="1"/>
  <c r="H331" i="1"/>
  <c r="I331" i="1"/>
  <c r="J331" i="1"/>
  <c r="K331" i="1"/>
  <c r="L331" i="1"/>
  <c r="M331" i="1"/>
  <c r="N331" i="1"/>
  <c r="O331" i="1"/>
  <c r="P331" i="1"/>
  <c r="G333" i="1"/>
  <c r="H333" i="1"/>
  <c r="I333" i="1"/>
  <c r="J333" i="1"/>
  <c r="K333" i="1"/>
  <c r="L333" i="1"/>
  <c r="M333" i="1"/>
  <c r="N333" i="1"/>
  <c r="O333" i="1"/>
  <c r="P333" i="1"/>
  <c r="G335" i="1"/>
  <c r="H335" i="1"/>
  <c r="I335" i="1"/>
  <c r="J335" i="1"/>
  <c r="K335" i="1"/>
  <c r="L335" i="1"/>
  <c r="M335" i="1"/>
  <c r="N335" i="1"/>
  <c r="O335" i="1"/>
  <c r="P335" i="1"/>
  <c r="F335" i="1"/>
  <c r="G338" i="1"/>
  <c r="H338" i="1"/>
  <c r="I338" i="1"/>
  <c r="J338" i="1"/>
  <c r="K338" i="1"/>
  <c r="L338" i="1"/>
  <c r="M338" i="1"/>
  <c r="N338" i="1"/>
  <c r="O338" i="1"/>
  <c r="P338" i="1"/>
  <c r="F338" i="1"/>
  <c r="G340" i="1"/>
  <c r="H340" i="1"/>
  <c r="I340" i="1"/>
  <c r="J340" i="1"/>
  <c r="K340" i="1"/>
  <c r="L340" i="1"/>
  <c r="M340" i="1"/>
  <c r="N340" i="1"/>
  <c r="O340" i="1"/>
  <c r="P340" i="1"/>
  <c r="G343" i="1"/>
  <c r="H343" i="1"/>
  <c r="I343" i="1"/>
  <c r="J343" i="1"/>
  <c r="K343" i="1"/>
  <c r="L343" i="1"/>
  <c r="M343" i="1"/>
  <c r="N343" i="1"/>
  <c r="O343" i="1"/>
  <c r="P343" i="1"/>
  <c r="G345" i="1"/>
  <c r="H345" i="1"/>
  <c r="I345" i="1"/>
  <c r="J345" i="1"/>
  <c r="K345" i="1"/>
  <c r="L345" i="1"/>
  <c r="M345" i="1"/>
  <c r="N345" i="1"/>
  <c r="O345" i="1"/>
  <c r="P345" i="1"/>
  <c r="F345" i="1"/>
  <c r="G347" i="1"/>
  <c r="H347" i="1"/>
  <c r="I347" i="1"/>
  <c r="J347" i="1"/>
  <c r="K347" i="1"/>
  <c r="L347" i="1"/>
  <c r="M347" i="1"/>
  <c r="N347" i="1"/>
  <c r="O347" i="1"/>
  <c r="P347" i="1"/>
  <c r="E347" i="1"/>
  <c r="E350" i="1"/>
  <c r="E349" i="1" s="1"/>
  <c r="F350" i="1"/>
  <c r="F349" i="1" s="1"/>
  <c r="G350" i="1"/>
  <c r="G349" i="1" s="1"/>
  <c r="H350" i="1"/>
  <c r="H349" i="1" s="1"/>
  <c r="I350" i="1"/>
  <c r="I349" i="1" s="1"/>
  <c r="J350" i="1"/>
  <c r="J349" i="1" s="1"/>
  <c r="K350" i="1"/>
  <c r="K349" i="1" s="1"/>
  <c r="L350" i="1"/>
  <c r="L349" i="1" s="1"/>
  <c r="M350" i="1"/>
  <c r="M349" i="1" s="1"/>
  <c r="N350" i="1"/>
  <c r="N349" i="1" s="1"/>
  <c r="O350" i="1"/>
  <c r="O349" i="1" s="1"/>
  <c r="P350" i="1"/>
  <c r="P349" i="1" s="1"/>
  <c r="G353" i="1"/>
  <c r="H353" i="1"/>
  <c r="I353" i="1"/>
  <c r="J353" i="1"/>
  <c r="K353" i="1"/>
  <c r="L353" i="1"/>
  <c r="M353" i="1"/>
  <c r="N353" i="1"/>
  <c r="O353" i="1"/>
  <c r="P353" i="1"/>
  <c r="G355" i="1"/>
  <c r="H355" i="1"/>
  <c r="I355" i="1"/>
  <c r="J355" i="1"/>
  <c r="K355" i="1"/>
  <c r="L355" i="1"/>
  <c r="M355" i="1"/>
  <c r="N355" i="1"/>
  <c r="O355" i="1"/>
  <c r="P355" i="1"/>
  <c r="E357" i="1"/>
  <c r="F357" i="1"/>
  <c r="G357" i="1"/>
  <c r="H357" i="1"/>
  <c r="I357" i="1"/>
  <c r="J357" i="1"/>
  <c r="K357" i="1"/>
  <c r="L357" i="1"/>
  <c r="M357" i="1"/>
  <c r="N357" i="1"/>
  <c r="O357" i="1"/>
  <c r="P357" i="1"/>
  <c r="G359" i="1"/>
  <c r="H359" i="1"/>
  <c r="I359" i="1"/>
  <c r="J359" i="1"/>
  <c r="K359" i="1"/>
  <c r="L359" i="1"/>
  <c r="M359" i="1"/>
  <c r="N359" i="1"/>
  <c r="O359" i="1"/>
  <c r="P359" i="1"/>
  <c r="G361" i="1"/>
  <c r="H361" i="1"/>
  <c r="I361" i="1"/>
  <c r="J361" i="1"/>
  <c r="K361" i="1"/>
  <c r="L361" i="1"/>
  <c r="M361" i="1"/>
  <c r="N361" i="1"/>
  <c r="O361" i="1"/>
  <c r="P361" i="1"/>
  <c r="F363" i="1"/>
  <c r="G363" i="1"/>
  <c r="H363" i="1"/>
  <c r="I363" i="1"/>
  <c r="J363" i="1"/>
  <c r="K363" i="1"/>
  <c r="L363" i="1"/>
  <c r="M363" i="1"/>
  <c r="N363" i="1"/>
  <c r="O363" i="1"/>
  <c r="P363" i="1"/>
  <c r="F367" i="1"/>
  <c r="F366" i="1" s="1"/>
  <c r="G367" i="1"/>
  <c r="G366" i="1" s="1"/>
  <c r="H367" i="1"/>
  <c r="H366" i="1" s="1"/>
  <c r="I367" i="1"/>
  <c r="I366" i="1" s="1"/>
  <c r="J367" i="1"/>
  <c r="J366" i="1" s="1"/>
  <c r="K367" i="1"/>
  <c r="K366" i="1" s="1"/>
  <c r="L367" i="1"/>
  <c r="L366" i="1" s="1"/>
  <c r="M367" i="1"/>
  <c r="M366" i="1" s="1"/>
  <c r="N367" i="1"/>
  <c r="N366" i="1" s="1"/>
  <c r="O367" i="1"/>
  <c r="O366" i="1" s="1"/>
  <c r="P367" i="1"/>
  <c r="P366" i="1" s="1"/>
  <c r="G370" i="1"/>
  <c r="H370" i="1"/>
  <c r="I370" i="1"/>
  <c r="J370" i="1"/>
  <c r="K370" i="1"/>
  <c r="L370" i="1"/>
  <c r="M370" i="1"/>
  <c r="N370" i="1"/>
  <c r="O370" i="1"/>
  <c r="P370" i="1"/>
  <c r="G372" i="1"/>
  <c r="H372" i="1"/>
  <c r="I372" i="1"/>
  <c r="J372" i="1"/>
  <c r="K372" i="1"/>
  <c r="L372" i="1"/>
  <c r="M372" i="1"/>
  <c r="N372" i="1"/>
  <c r="O372" i="1"/>
  <c r="P372" i="1"/>
  <c r="F374" i="1"/>
  <c r="G374" i="1"/>
  <c r="H374" i="1"/>
  <c r="I374" i="1"/>
  <c r="J374" i="1"/>
  <c r="K374" i="1"/>
  <c r="L374" i="1"/>
  <c r="M374" i="1"/>
  <c r="N374" i="1"/>
  <c r="O374" i="1"/>
  <c r="P374" i="1"/>
  <c r="F376" i="1"/>
  <c r="G376" i="1"/>
  <c r="H376" i="1"/>
  <c r="I376" i="1"/>
  <c r="J376" i="1"/>
  <c r="K376" i="1"/>
  <c r="L376" i="1"/>
  <c r="M376" i="1"/>
  <c r="N376" i="1"/>
  <c r="O376" i="1"/>
  <c r="P376" i="1"/>
  <c r="G379" i="1"/>
  <c r="G378" i="1" s="1"/>
  <c r="H379" i="1"/>
  <c r="H378" i="1" s="1"/>
  <c r="I379" i="1"/>
  <c r="I378" i="1" s="1"/>
  <c r="J379" i="1"/>
  <c r="J378" i="1" s="1"/>
  <c r="K379" i="1"/>
  <c r="K378" i="1" s="1"/>
  <c r="L379" i="1"/>
  <c r="L378" i="1" s="1"/>
  <c r="M379" i="1"/>
  <c r="M378" i="1" s="1"/>
  <c r="N379" i="1"/>
  <c r="N378" i="1" s="1"/>
  <c r="O379" i="1"/>
  <c r="O378" i="1" s="1"/>
  <c r="P379" i="1"/>
  <c r="P378" i="1" s="1"/>
  <c r="G383" i="1"/>
  <c r="H383" i="1"/>
  <c r="I383" i="1"/>
  <c r="J383" i="1"/>
  <c r="K383" i="1"/>
  <c r="L383" i="1"/>
  <c r="M383" i="1"/>
  <c r="N383" i="1"/>
  <c r="O383" i="1"/>
  <c r="P383" i="1"/>
  <c r="G399" i="1"/>
  <c r="H399" i="1"/>
  <c r="I399" i="1"/>
  <c r="J399" i="1"/>
  <c r="K399" i="1"/>
  <c r="L399" i="1"/>
  <c r="M399" i="1"/>
  <c r="N399" i="1"/>
  <c r="O399" i="1"/>
  <c r="P399" i="1"/>
  <c r="R296" i="3"/>
  <c r="R388" i="3"/>
  <c r="R452" i="3"/>
  <c r="Q5" i="3"/>
  <c r="R5" i="3" s="1"/>
  <c r="Q6" i="3"/>
  <c r="R6" i="3" s="1"/>
  <c r="Q7" i="3"/>
  <c r="R7" i="3" s="1"/>
  <c r="Q8" i="3"/>
  <c r="R8" i="3" s="1"/>
  <c r="Q9" i="3"/>
  <c r="R9" i="3" s="1"/>
  <c r="Q10" i="3"/>
  <c r="R10" i="3" s="1"/>
  <c r="Q11" i="3"/>
  <c r="R11" i="3" s="1"/>
  <c r="Q12" i="3"/>
  <c r="R12" i="3" s="1"/>
  <c r="Q13" i="3"/>
  <c r="R13" i="3" s="1"/>
  <c r="Q14" i="3"/>
  <c r="R14" i="3" s="1"/>
  <c r="Q15" i="3"/>
  <c r="R15" i="3" s="1"/>
  <c r="Q16" i="3"/>
  <c r="R16" i="3" s="1"/>
  <c r="Q17" i="3"/>
  <c r="R17" i="3" s="1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R25" i="3" s="1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33" i="3"/>
  <c r="R33" i="3" s="1"/>
  <c r="Q34" i="3"/>
  <c r="R34" i="3" s="1"/>
  <c r="Q35" i="3"/>
  <c r="R35" i="3" s="1"/>
  <c r="Q36" i="3"/>
  <c r="R36" i="3" s="1"/>
  <c r="Q37" i="3"/>
  <c r="R37" i="3" s="1"/>
  <c r="Q38" i="3"/>
  <c r="R38" i="3" s="1"/>
  <c r="Q39" i="3"/>
  <c r="R39" i="3" s="1"/>
  <c r="Q40" i="3"/>
  <c r="R40" i="3" s="1"/>
  <c r="Q41" i="3"/>
  <c r="R41" i="3" s="1"/>
  <c r="Q42" i="3"/>
  <c r="R42" i="3" s="1"/>
  <c r="Q43" i="3"/>
  <c r="R43" i="3" s="1"/>
  <c r="Q44" i="3"/>
  <c r="R44" i="3" s="1"/>
  <c r="Q45" i="3"/>
  <c r="R45" i="3" s="1"/>
  <c r="Q46" i="3"/>
  <c r="R46" i="3" s="1"/>
  <c r="Q47" i="3"/>
  <c r="R47" i="3" s="1"/>
  <c r="Q48" i="3"/>
  <c r="R48" i="3" s="1"/>
  <c r="Q49" i="3"/>
  <c r="R49" i="3" s="1"/>
  <c r="Q50" i="3"/>
  <c r="R50" i="3" s="1"/>
  <c r="Q51" i="3"/>
  <c r="R51" i="3" s="1"/>
  <c r="Q52" i="3"/>
  <c r="R52" i="3" s="1"/>
  <c r="Q53" i="3"/>
  <c r="R53" i="3" s="1"/>
  <c r="Q54" i="3"/>
  <c r="R54" i="3" s="1"/>
  <c r="Q55" i="3"/>
  <c r="R55" i="3" s="1"/>
  <c r="Q56" i="3"/>
  <c r="R56" i="3" s="1"/>
  <c r="Q57" i="3"/>
  <c r="R57" i="3" s="1"/>
  <c r="Q58" i="3"/>
  <c r="R58" i="3" s="1"/>
  <c r="Q59" i="3"/>
  <c r="R59" i="3" s="1"/>
  <c r="Q60" i="3"/>
  <c r="R60" i="3" s="1"/>
  <c r="Q61" i="3"/>
  <c r="R61" i="3" s="1"/>
  <c r="Q62" i="3"/>
  <c r="R62" i="3" s="1"/>
  <c r="Q63" i="3"/>
  <c r="R63" i="3" s="1"/>
  <c r="Q64" i="3"/>
  <c r="R64" i="3" s="1"/>
  <c r="Q65" i="3"/>
  <c r="R65" i="3" s="1"/>
  <c r="Q66" i="3"/>
  <c r="R66" i="3" s="1"/>
  <c r="Q67" i="3"/>
  <c r="R67" i="3" s="1"/>
  <c r="Q68" i="3"/>
  <c r="R68" i="3" s="1"/>
  <c r="Q69" i="3"/>
  <c r="R69" i="3" s="1"/>
  <c r="Q70" i="3"/>
  <c r="R70" i="3" s="1"/>
  <c r="Q71" i="3"/>
  <c r="R71" i="3" s="1"/>
  <c r="Q72" i="3"/>
  <c r="R72" i="3" s="1"/>
  <c r="Q73" i="3"/>
  <c r="R73" i="3" s="1"/>
  <c r="Q74" i="3"/>
  <c r="R74" i="3" s="1"/>
  <c r="Q75" i="3"/>
  <c r="R75" i="3" s="1"/>
  <c r="Q76" i="3"/>
  <c r="R76" i="3" s="1"/>
  <c r="Q77" i="3"/>
  <c r="R77" i="3" s="1"/>
  <c r="Q78" i="3"/>
  <c r="R78" i="3" s="1"/>
  <c r="Q79" i="3"/>
  <c r="R79" i="3" s="1"/>
  <c r="Q80" i="3"/>
  <c r="R80" i="3" s="1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Q115" i="3"/>
  <c r="R115" i="3" s="1"/>
  <c r="Q116" i="3"/>
  <c r="R116" i="3" s="1"/>
  <c r="Q117" i="3"/>
  <c r="R117" i="3" s="1"/>
  <c r="Q118" i="3"/>
  <c r="R118" i="3" s="1"/>
  <c r="Q119" i="3"/>
  <c r="R119" i="3" s="1"/>
  <c r="Q120" i="3"/>
  <c r="R120" i="3" s="1"/>
  <c r="Q121" i="3"/>
  <c r="R121" i="3" s="1"/>
  <c r="Q122" i="3"/>
  <c r="R122" i="3" s="1"/>
  <c r="Q123" i="3"/>
  <c r="R123" i="3" s="1"/>
  <c r="Q124" i="3"/>
  <c r="R124" i="3" s="1"/>
  <c r="Q125" i="3"/>
  <c r="R125" i="3" s="1"/>
  <c r="Q126" i="3"/>
  <c r="R126" i="3" s="1"/>
  <c r="Q127" i="3"/>
  <c r="R127" i="3" s="1"/>
  <c r="Q128" i="3"/>
  <c r="R128" i="3" s="1"/>
  <c r="Q129" i="3"/>
  <c r="R129" i="3" s="1"/>
  <c r="Q130" i="3"/>
  <c r="R130" i="3" s="1"/>
  <c r="Q131" i="3"/>
  <c r="R131" i="3" s="1"/>
  <c r="Q132" i="3"/>
  <c r="R132" i="3" s="1"/>
  <c r="Q133" i="3"/>
  <c r="R133" i="3" s="1"/>
  <c r="Q134" i="3"/>
  <c r="R134" i="3" s="1"/>
  <c r="Q135" i="3"/>
  <c r="R135" i="3" s="1"/>
  <c r="Q136" i="3"/>
  <c r="R136" i="3" s="1"/>
  <c r="Q137" i="3"/>
  <c r="R137" i="3" s="1"/>
  <c r="Q138" i="3"/>
  <c r="R138" i="3" s="1"/>
  <c r="Q139" i="3"/>
  <c r="R139" i="3" s="1"/>
  <c r="Q140" i="3"/>
  <c r="R140" i="3" s="1"/>
  <c r="Q141" i="3"/>
  <c r="R141" i="3" s="1"/>
  <c r="Q142" i="3"/>
  <c r="R142" i="3" s="1"/>
  <c r="Q143" i="3"/>
  <c r="R143" i="3" s="1"/>
  <c r="Q144" i="3"/>
  <c r="R144" i="3" s="1"/>
  <c r="Q145" i="3"/>
  <c r="R145" i="3" s="1"/>
  <c r="Q146" i="3"/>
  <c r="R146" i="3" s="1"/>
  <c r="Q147" i="3"/>
  <c r="R147" i="3" s="1"/>
  <c r="Q148" i="3"/>
  <c r="R148" i="3" s="1"/>
  <c r="Q149" i="3"/>
  <c r="R149" i="3" s="1"/>
  <c r="Q150" i="3"/>
  <c r="R150" i="3" s="1"/>
  <c r="Q151" i="3"/>
  <c r="R151" i="3" s="1"/>
  <c r="Q152" i="3"/>
  <c r="R152" i="3" s="1"/>
  <c r="Q153" i="3"/>
  <c r="R153" i="3" s="1"/>
  <c r="Q154" i="3"/>
  <c r="R154" i="3" s="1"/>
  <c r="Q155" i="3"/>
  <c r="R155" i="3" s="1"/>
  <c r="Q156" i="3"/>
  <c r="R156" i="3" s="1"/>
  <c r="Q157" i="3"/>
  <c r="R157" i="3" s="1"/>
  <c r="Q158" i="3"/>
  <c r="R158" i="3" s="1"/>
  <c r="Q159" i="3"/>
  <c r="R159" i="3" s="1"/>
  <c r="Q160" i="3"/>
  <c r="R160" i="3" s="1"/>
  <c r="Q161" i="3"/>
  <c r="R161" i="3" s="1"/>
  <c r="Q162" i="3"/>
  <c r="R162" i="3" s="1"/>
  <c r="Q163" i="3"/>
  <c r="R163" i="3" s="1"/>
  <c r="Q164" i="3"/>
  <c r="R164" i="3" s="1"/>
  <c r="Q165" i="3"/>
  <c r="R165" i="3" s="1"/>
  <c r="Q166" i="3"/>
  <c r="R166" i="3" s="1"/>
  <c r="Q167" i="3"/>
  <c r="R167" i="3" s="1"/>
  <c r="Q168" i="3"/>
  <c r="R168" i="3" s="1"/>
  <c r="Q169" i="3"/>
  <c r="R169" i="3" s="1"/>
  <c r="Q170" i="3"/>
  <c r="R170" i="3" s="1"/>
  <c r="Q171" i="3"/>
  <c r="R171" i="3" s="1"/>
  <c r="Q172" i="3"/>
  <c r="R172" i="3" s="1"/>
  <c r="Q173" i="3"/>
  <c r="R173" i="3" s="1"/>
  <c r="Q174" i="3"/>
  <c r="R174" i="3" s="1"/>
  <c r="Q175" i="3"/>
  <c r="R175" i="3" s="1"/>
  <c r="Q176" i="3"/>
  <c r="R176" i="3" s="1"/>
  <c r="Q177" i="3"/>
  <c r="R177" i="3" s="1"/>
  <c r="Q178" i="3"/>
  <c r="R178" i="3" s="1"/>
  <c r="Q179" i="3"/>
  <c r="R179" i="3" s="1"/>
  <c r="Q180" i="3"/>
  <c r="R180" i="3" s="1"/>
  <c r="Q181" i="3"/>
  <c r="R181" i="3" s="1"/>
  <c r="Q182" i="3"/>
  <c r="R182" i="3" s="1"/>
  <c r="Q183" i="3"/>
  <c r="R183" i="3" s="1"/>
  <c r="Q184" i="3"/>
  <c r="R184" i="3" s="1"/>
  <c r="Q185" i="3"/>
  <c r="R185" i="3" s="1"/>
  <c r="Q186" i="3"/>
  <c r="R186" i="3" s="1"/>
  <c r="Q187" i="3"/>
  <c r="R187" i="3" s="1"/>
  <c r="Q188" i="3"/>
  <c r="R188" i="3" s="1"/>
  <c r="Q189" i="3"/>
  <c r="R189" i="3" s="1"/>
  <c r="Q190" i="3"/>
  <c r="R190" i="3" s="1"/>
  <c r="Q191" i="3"/>
  <c r="R191" i="3" s="1"/>
  <c r="Q192" i="3"/>
  <c r="R192" i="3" s="1"/>
  <c r="Q193" i="3"/>
  <c r="R193" i="3" s="1"/>
  <c r="Q194" i="3"/>
  <c r="R194" i="3" s="1"/>
  <c r="Q195" i="3"/>
  <c r="R195" i="3" s="1"/>
  <c r="Q196" i="3"/>
  <c r="R196" i="3" s="1"/>
  <c r="Q197" i="3"/>
  <c r="R197" i="3" s="1"/>
  <c r="Q198" i="3"/>
  <c r="R198" i="3" s="1"/>
  <c r="Q199" i="3"/>
  <c r="R199" i="3" s="1"/>
  <c r="Q200" i="3"/>
  <c r="R200" i="3" s="1"/>
  <c r="Q201" i="3"/>
  <c r="R201" i="3" s="1"/>
  <c r="Q202" i="3"/>
  <c r="R202" i="3" s="1"/>
  <c r="Q203" i="3"/>
  <c r="R203" i="3" s="1"/>
  <c r="Q204" i="3"/>
  <c r="R204" i="3" s="1"/>
  <c r="Q205" i="3"/>
  <c r="R205" i="3" s="1"/>
  <c r="Q206" i="3"/>
  <c r="R206" i="3" s="1"/>
  <c r="Q207" i="3"/>
  <c r="R207" i="3" s="1"/>
  <c r="Q208" i="3"/>
  <c r="R208" i="3" s="1"/>
  <c r="Q209" i="3"/>
  <c r="R209" i="3" s="1"/>
  <c r="Q210" i="3"/>
  <c r="R210" i="3" s="1"/>
  <c r="Q211" i="3"/>
  <c r="R211" i="3" s="1"/>
  <c r="Q212" i="3"/>
  <c r="R212" i="3" s="1"/>
  <c r="Q213" i="3"/>
  <c r="R213" i="3" s="1"/>
  <c r="Q214" i="3"/>
  <c r="R214" i="3" s="1"/>
  <c r="Q215" i="3"/>
  <c r="R215" i="3" s="1"/>
  <c r="Q216" i="3"/>
  <c r="R216" i="3" s="1"/>
  <c r="Q217" i="3"/>
  <c r="R217" i="3" s="1"/>
  <c r="Q218" i="3"/>
  <c r="R218" i="3" s="1"/>
  <c r="Q219" i="3"/>
  <c r="R219" i="3" s="1"/>
  <c r="Q220" i="3"/>
  <c r="R220" i="3" s="1"/>
  <c r="Q221" i="3"/>
  <c r="R221" i="3" s="1"/>
  <c r="Q222" i="3"/>
  <c r="R222" i="3" s="1"/>
  <c r="Q223" i="3"/>
  <c r="R223" i="3" s="1"/>
  <c r="Q224" i="3"/>
  <c r="R224" i="3" s="1"/>
  <c r="Q225" i="3"/>
  <c r="R225" i="3" s="1"/>
  <c r="Q226" i="3"/>
  <c r="R226" i="3" s="1"/>
  <c r="Q227" i="3"/>
  <c r="R227" i="3" s="1"/>
  <c r="Q228" i="3"/>
  <c r="R228" i="3" s="1"/>
  <c r="Q229" i="3"/>
  <c r="R229" i="3" s="1"/>
  <c r="Q230" i="3"/>
  <c r="R230" i="3" s="1"/>
  <c r="Q231" i="3"/>
  <c r="R231" i="3" s="1"/>
  <c r="Q232" i="3"/>
  <c r="R232" i="3" s="1"/>
  <c r="Q233" i="3"/>
  <c r="R233" i="3" s="1"/>
  <c r="Q234" i="3"/>
  <c r="R234" i="3" s="1"/>
  <c r="Q235" i="3"/>
  <c r="R235" i="3" s="1"/>
  <c r="Q236" i="3"/>
  <c r="R236" i="3" s="1"/>
  <c r="Q237" i="3"/>
  <c r="R237" i="3" s="1"/>
  <c r="Q238" i="3"/>
  <c r="R238" i="3" s="1"/>
  <c r="Q239" i="3"/>
  <c r="R239" i="3" s="1"/>
  <c r="Q240" i="3"/>
  <c r="R240" i="3" s="1"/>
  <c r="Q241" i="3"/>
  <c r="R241" i="3" s="1"/>
  <c r="Q242" i="3"/>
  <c r="R242" i="3" s="1"/>
  <c r="Q243" i="3"/>
  <c r="R243" i="3" s="1"/>
  <c r="Q244" i="3"/>
  <c r="R244" i="3" s="1"/>
  <c r="Q245" i="3"/>
  <c r="R245" i="3" s="1"/>
  <c r="Q246" i="3"/>
  <c r="R246" i="3" s="1"/>
  <c r="Q247" i="3"/>
  <c r="R247" i="3" s="1"/>
  <c r="Q248" i="3"/>
  <c r="R248" i="3" s="1"/>
  <c r="Q249" i="3"/>
  <c r="R249" i="3" s="1"/>
  <c r="Q250" i="3"/>
  <c r="R250" i="3" s="1"/>
  <c r="Q251" i="3"/>
  <c r="R251" i="3" s="1"/>
  <c r="Q252" i="3"/>
  <c r="R252" i="3" s="1"/>
  <c r="Q253" i="3"/>
  <c r="R253" i="3" s="1"/>
  <c r="Q254" i="3"/>
  <c r="R254" i="3" s="1"/>
  <c r="Q255" i="3"/>
  <c r="R255" i="3" s="1"/>
  <c r="Q256" i="3"/>
  <c r="R256" i="3" s="1"/>
  <c r="Q257" i="3"/>
  <c r="R257" i="3" s="1"/>
  <c r="Q258" i="3"/>
  <c r="R258" i="3" s="1"/>
  <c r="Q259" i="3"/>
  <c r="R259" i="3" s="1"/>
  <c r="Q260" i="3"/>
  <c r="R260" i="3" s="1"/>
  <c r="Q261" i="3"/>
  <c r="R261" i="3" s="1"/>
  <c r="Q262" i="3"/>
  <c r="R262" i="3" s="1"/>
  <c r="Q263" i="3"/>
  <c r="R263" i="3" s="1"/>
  <c r="Q264" i="3"/>
  <c r="R264" i="3" s="1"/>
  <c r="Q265" i="3"/>
  <c r="R265" i="3" s="1"/>
  <c r="Q266" i="3"/>
  <c r="R266" i="3" s="1"/>
  <c r="Q267" i="3"/>
  <c r="R267" i="3" s="1"/>
  <c r="Q268" i="3"/>
  <c r="R268" i="3" s="1"/>
  <c r="Q269" i="3"/>
  <c r="R269" i="3" s="1"/>
  <c r="Q270" i="3"/>
  <c r="R270" i="3" s="1"/>
  <c r="Q271" i="3"/>
  <c r="R271" i="3" s="1"/>
  <c r="Q272" i="3"/>
  <c r="R272" i="3" s="1"/>
  <c r="Q273" i="3"/>
  <c r="R273" i="3" s="1"/>
  <c r="Q274" i="3"/>
  <c r="R274" i="3" s="1"/>
  <c r="Q275" i="3"/>
  <c r="R275" i="3" s="1"/>
  <c r="Q276" i="3"/>
  <c r="R276" i="3" s="1"/>
  <c r="Q277" i="3"/>
  <c r="R277" i="3" s="1"/>
  <c r="Q278" i="3"/>
  <c r="R278" i="3" s="1"/>
  <c r="Q279" i="3"/>
  <c r="R279" i="3" s="1"/>
  <c r="Q280" i="3"/>
  <c r="R280" i="3" s="1"/>
  <c r="Q281" i="3"/>
  <c r="R281" i="3" s="1"/>
  <c r="Q282" i="3"/>
  <c r="R282" i="3" s="1"/>
  <c r="Q283" i="3"/>
  <c r="R283" i="3" s="1"/>
  <c r="Q284" i="3"/>
  <c r="R284" i="3" s="1"/>
  <c r="Q285" i="3"/>
  <c r="R285" i="3" s="1"/>
  <c r="Q286" i="3"/>
  <c r="R286" i="3" s="1"/>
  <c r="Q287" i="3"/>
  <c r="R287" i="3" s="1"/>
  <c r="Q288" i="3"/>
  <c r="R288" i="3" s="1"/>
  <c r="Q289" i="3"/>
  <c r="R289" i="3" s="1"/>
  <c r="Q290" i="3"/>
  <c r="R290" i="3" s="1"/>
  <c r="Q291" i="3"/>
  <c r="R291" i="3" s="1"/>
  <c r="Q292" i="3"/>
  <c r="R292" i="3" s="1"/>
  <c r="Q293" i="3"/>
  <c r="R293" i="3" s="1"/>
  <c r="Q294" i="3"/>
  <c r="R294" i="3" s="1"/>
  <c r="Q295" i="3"/>
  <c r="R295" i="3" s="1"/>
  <c r="Q296" i="3"/>
  <c r="Q297" i="3"/>
  <c r="R297" i="3" s="1"/>
  <c r="Q298" i="3"/>
  <c r="R298" i="3" s="1"/>
  <c r="Q299" i="3"/>
  <c r="R299" i="3" s="1"/>
  <c r="Q300" i="3"/>
  <c r="R300" i="3" s="1"/>
  <c r="Q301" i="3"/>
  <c r="R301" i="3" s="1"/>
  <c r="Q302" i="3"/>
  <c r="R302" i="3" s="1"/>
  <c r="Q303" i="3"/>
  <c r="R303" i="3" s="1"/>
  <c r="Q304" i="3"/>
  <c r="R304" i="3" s="1"/>
  <c r="Q305" i="3"/>
  <c r="R305" i="3" s="1"/>
  <c r="Q306" i="3"/>
  <c r="R306" i="3" s="1"/>
  <c r="Q307" i="3"/>
  <c r="R307" i="3" s="1"/>
  <c r="Q308" i="3"/>
  <c r="R308" i="3" s="1"/>
  <c r="Q309" i="3"/>
  <c r="R309" i="3" s="1"/>
  <c r="Q310" i="3"/>
  <c r="R310" i="3" s="1"/>
  <c r="Q311" i="3"/>
  <c r="R311" i="3" s="1"/>
  <c r="Q312" i="3"/>
  <c r="R312" i="3" s="1"/>
  <c r="Q313" i="3"/>
  <c r="R313" i="3" s="1"/>
  <c r="Q314" i="3"/>
  <c r="R314" i="3" s="1"/>
  <c r="Q315" i="3"/>
  <c r="R315" i="3" s="1"/>
  <c r="Q316" i="3"/>
  <c r="R316" i="3" s="1"/>
  <c r="Q317" i="3"/>
  <c r="R317" i="3" s="1"/>
  <c r="Q318" i="3"/>
  <c r="R318" i="3" s="1"/>
  <c r="Q319" i="3"/>
  <c r="R319" i="3" s="1"/>
  <c r="Q320" i="3"/>
  <c r="R320" i="3" s="1"/>
  <c r="Q321" i="3"/>
  <c r="R321" i="3" s="1"/>
  <c r="Q322" i="3"/>
  <c r="R322" i="3" s="1"/>
  <c r="Q323" i="3"/>
  <c r="R323" i="3" s="1"/>
  <c r="Q324" i="3"/>
  <c r="R324" i="3" s="1"/>
  <c r="Q325" i="3"/>
  <c r="R325" i="3" s="1"/>
  <c r="Q326" i="3"/>
  <c r="R326" i="3" s="1"/>
  <c r="Q327" i="3"/>
  <c r="R327" i="3" s="1"/>
  <c r="Q328" i="3"/>
  <c r="R328" i="3" s="1"/>
  <c r="Q329" i="3"/>
  <c r="R329" i="3" s="1"/>
  <c r="Q330" i="3"/>
  <c r="R330" i="3" s="1"/>
  <c r="Q331" i="3"/>
  <c r="R331" i="3" s="1"/>
  <c r="Q332" i="3"/>
  <c r="R332" i="3" s="1"/>
  <c r="Q333" i="3"/>
  <c r="R333" i="3" s="1"/>
  <c r="Q334" i="3"/>
  <c r="R334" i="3" s="1"/>
  <c r="Q335" i="3"/>
  <c r="R335" i="3" s="1"/>
  <c r="Q336" i="3"/>
  <c r="R336" i="3" s="1"/>
  <c r="Q337" i="3"/>
  <c r="R337" i="3" s="1"/>
  <c r="Q338" i="3"/>
  <c r="R338" i="3" s="1"/>
  <c r="Q339" i="3"/>
  <c r="R339" i="3" s="1"/>
  <c r="Q340" i="3"/>
  <c r="R340" i="3" s="1"/>
  <c r="Q341" i="3"/>
  <c r="R341" i="3" s="1"/>
  <c r="Q342" i="3"/>
  <c r="R342" i="3" s="1"/>
  <c r="Q343" i="3"/>
  <c r="R343" i="3" s="1"/>
  <c r="Q344" i="3"/>
  <c r="R344" i="3" s="1"/>
  <c r="Q345" i="3"/>
  <c r="R345" i="3" s="1"/>
  <c r="Q346" i="3"/>
  <c r="R346" i="3" s="1"/>
  <c r="Q347" i="3"/>
  <c r="R347" i="3" s="1"/>
  <c r="Q348" i="3"/>
  <c r="R348" i="3" s="1"/>
  <c r="Q349" i="3"/>
  <c r="R349" i="3" s="1"/>
  <c r="Q350" i="3"/>
  <c r="R350" i="3" s="1"/>
  <c r="Q351" i="3"/>
  <c r="R351" i="3" s="1"/>
  <c r="Q352" i="3"/>
  <c r="R352" i="3" s="1"/>
  <c r="Q353" i="3"/>
  <c r="R353" i="3" s="1"/>
  <c r="Q354" i="3"/>
  <c r="R354" i="3" s="1"/>
  <c r="Q355" i="3"/>
  <c r="R355" i="3" s="1"/>
  <c r="Q356" i="3"/>
  <c r="R356" i="3" s="1"/>
  <c r="Q357" i="3"/>
  <c r="R357" i="3" s="1"/>
  <c r="Q358" i="3"/>
  <c r="R358" i="3" s="1"/>
  <c r="Q359" i="3"/>
  <c r="R359" i="3" s="1"/>
  <c r="Q360" i="3"/>
  <c r="R360" i="3" s="1"/>
  <c r="Q361" i="3"/>
  <c r="R361" i="3" s="1"/>
  <c r="Q362" i="3"/>
  <c r="R362" i="3" s="1"/>
  <c r="Q363" i="3"/>
  <c r="R363" i="3" s="1"/>
  <c r="Q364" i="3"/>
  <c r="R364" i="3" s="1"/>
  <c r="Q365" i="3"/>
  <c r="R365" i="3" s="1"/>
  <c r="Q366" i="3"/>
  <c r="R366" i="3" s="1"/>
  <c r="Q367" i="3"/>
  <c r="R367" i="3" s="1"/>
  <c r="Q368" i="3"/>
  <c r="R368" i="3" s="1"/>
  <c r="Q369" i="3"/>
  <c r="R369" i="3" s="1"/>
  <c r="Q370" i="3"/>
  <c r="R370" i="3" s="1"/>
  <c r="Q371" i="3"/>
  <c r="R371" i="3" s="1"/>
  <c r="Q372" i="3"/>
  <c r="R372" i="3" s="1"/>
  <c r="Q373" i="3"/>
  <c r="R373" i="3" s="1"/>
  <c r="Q374" i="3"/>
  <c r="R374" i="3" s="1"/>
  <c r="Q375" i="3"/>
  <c r="R375" i="3" s="1"/>
  <c r="Q376" i="3"/>
  <c r="R376" i="3" s="1"/>
  <c r="Q377" i="3"/>
  <c r="R377" i="3" s="1"/>
  <c r="Q378" i="3"/>
  <c r="R378" i="3" s="1"/>
  <c r="Q379" i="3"/>
  <c r="R379" i="3" s="1"/>
  <c r="Q380" i="3"/>
  <c r="R380" i="3" s="1"/>
  <c r="Q381" i="3"/>
  <c r="R381" i="3" s="1"/>
  <c r="Q382" i="3"/>
  <c r="R382" i="3" s="1"/>
  <c r="Q383" i="3"/>
  <c r="R383" i="3" s="1"/>
  <c r="Q384" i="3"/>
  <c r="R384" i="3" s="1"/>
  <c r="Q385" i="3"/>
  <c r="R385" i="3" s="1"/>
  <c r="Q386" i="3"/>
  <c r="R386" i="3" s="1"/>
  <c r="Q387" i="3"/>
  <c r="R387" i="3" s="1"/>
  <c r="Q388" i="3"/>
  <c r="Q389" i="3"/>
  <c r="R389" i="3" s="1"/>
  <c r="Q390" i="3"/>
  <c r="R390" i="3" s="1"/>
  <c r="Q391" i="3"/>
  <c r="R391" i="3" s="1"/>
  <c r="Q392" i="3"/>
  <c r="R392" i="3" s="1"/>
  <c r="Q393" i="3"/>
  <c r="R393" i="3" s="1"/>
  <c r="Q394" i="3"/>
  <c r="R394" i="3" s="1"/>
  <c r="Q395" i="3"/>
  <c r="R395" i="3" s="1"/>
  <c r="Q396" i="3"/>
  <c r="R396" i="3" s="1"/>
  <c r="Q397" i="3"/>
  <c r="R397" i="3" s="1"/>
  <c r="Q398" i="3"/>
  <c r="R398" i="3" s="1"/>
  <c r="Q399" i="3"/>
  <c r="R399" i="3" s="1"/>
  <c r="Q400" i="3"/>
  <c r="R400" i="3" s="1"/>
  <c r="Q401" i="3"/>
  <c r="R401" i="3" s="1"/>
  <c r="Q402" i="3"/>
  <c r="R402" i="3" s="1"/>
  <c r="Q403" i="3"/>
  <c r="R403" i="3" s="1"/>
  <c r="Q404" i="3"/>
  <c r="R404" i="3" s="1"/>
  <c r="Q405" i="3"/>
  <c r="R405" i="3" s="1"/>
  <c r="Q406" i="3"/>
  <c r="R406" i="3" s="1"/>
  <c r="Q407" i="3"/>
  <c r="R407" i="3" s="1"/>
  <c r="Q408" i="3"/>
  <c r="R408" i="3" s="1"/>
  <c r="Q409" i="3"/>
  <c r="R409" i="3" s="1"/>
  <c r="Q410" i="3"/>
  <c r="R410" i="3" s="1"/>
  <c r="Q411" i="3"/>
  <c r="R411" i="3" s="1"/>
  <c r="Q412" i="3"/>
  <c r="R412" i="3" s="1"/>
  <c r="Q413" i="3"/>
  <c r="R413" i="3" s="1"/>
  <c r="Q414" i="3"/>
  <c r="R414" i="3" s="1"/>
  <c r="Q415" i="3"/>
  <c r="R415" i="3" s="1"/>
  <c r="Q416" i="3"/>
  <c r="R416" i="3" s="1"/>
  <c r="Q417" i="3"/>
  <c r="R417" i="3" s="1"/>
  <c r="Q418" i="3"/>
  <c r="R418" i="3" s="1"/>
  <c r="Q419" i="3"/>
  <c r="R419" i="3" s="1"/>
  <c r="Q420" i="3"/>
  <c r="R420" i="3" s="1"/>
  <c r="Q421" i="3"/>
  <c r="R421" i="3" s="1"/>
  <c r="Q422" i="3"/>
  <c r="R422" i="3" s="1"/>
  <c r="Q423" i="3"/>
  <c r="R423" i="3" s="1"/>
  <c r="Q424" i="3"/>
  <c r="R424" i="3" s="1"/>
  <c r="Q425" i="3"/>
  <c r="R425" i="3" s="1"/>
  <c r="Q426" i="3"/>
  <c r="R426" i="3" s="1"/>
  <c r="Q427" i="3"/>
  <c r="R427" i="3" s="1"/>
  <c r="Q428" i="3"/>
  <c r="R428" i="3" s="1"/>
  <c r="Q429" i="3"/>
  <c r="R429" i="3" s="1"/>
  <c r="Q430" i="3"/>
  <c r="R430" i="3" s="1"/>
  <c r="Q431" i="3"/>
  <c r="R431" i="3" s="1"/>
  <c r="Q432" i="3"/>
  <c r="R432" i="3" s="1"/>
  <c r="Q433" i="3"/>
  <c r="R433" i="3" s="1"/>
  <c r="Q434" i="3"/>
  <c r="R434" i="3" s="1"/>
  <c r="Q435" i="3"/>
  <c r="R435" i="3" s="1"/>
  <c r="Q436" i="3"/>
  <c r="R436" i="3" s="1"/>
  <c r="Q437" i="3"/>
  <c r="R437" i="3" s="1"/>
  <c r="Q438" i="3"/>
  <c r="R438" i="3" s="1"/>
  <c r="Q439" i="3"/>
  <c r="R439" i="3" s="1"/>
  <c r="Q440" i="3"/>
  <c r="R440" i="3" s="1"/>
  <c r="Q441" i="3"/>
  <c r="R441" i="3" s="1"/>
  <c r="Q442" i="3"/>
  <c r="R442" i="3" s="1"/>
  <c r="Q443" i="3"/>
  <c r="R443" i="3" s="1"/>
  <c r="Q444" i="3"/>
  <c r="R444" i="3" s="1"/>
  <c r="Q445" i="3"/>
  <c r="R445" i="3" s="1"/>
  <c r="Q446" i="3"/>
  <c r="R446" i="3" s="1"/>
  <c r="Q447" i="3"/>
  <c r="R447" i="3" s="1"/>
  <c r="Q448" i="3"/>
  <c r="R448" i="3" s="1"/>
  <c r="Q449" i="3"/>
  <c r="R449" i="3" s="1"/>
  <c r="Q450" i="3"/>
  <c r="R450" i="3" s="1"/>
  <c r="Q451" i="3"/>
  <c r="R451" i="3" s="1"/>
  <c r="Q452" i="3"/>
  <c r="Q453" i="3"/>
  <c r="R453" i="3" s="1"/>
  <c r="Q454" i="3"/>
  <c r="R454" i="3" s="1"/>
  <c r="Q455" i="3"/>
  <c r="R455" i="3" s="1"/>
  <c r="Q456" i="3"/>
  <c r="R456" i="3" s="1"/>
  <c r="Q457" i="3"/>
  <c r="R457" i="3" s="1"/>
  <c r="Q458" i="3"/>
  <c r="R458" i="3" s="1"/>
  <c r="Q459" i="3"/>
  <c r="R459" i="3" s="1"/>
  <c r="Q460" i="3"/>
  <c r="R460" i="3" s="1"/>
  <c r="Q461" i="3"/>
  <c r="R461" i="3" s="1"/>
  <c r="Q462" i="3"/>
  <c r="R462" i="3" s="1"/>
  <c r="Q463" i="3"/>
  <c r="R463" i="3" s="1"/>
  <c r="Q464" i="3"/>
  <c r="R464" i="3" s="1"/>
  <c r="Q465" i="3"/>
  <c r="R465" i="3" s="1"/>
  <c r="Q466" i="3"/>
  <c r="R466" i="3" s="1"/>
  <c r="Q467" i="3"/>
  <c r="R467" i="3" s="1"/>
  <c r="Q468" i="3"/>
  <c r="R468" i="3" s="1"/>
  <c r="Q469" i="3"/>
  <c r="R469" i="3" s="1"/>
  <c r="Q470" i="3"/>
  <c r="R470" i="3" s="1"/>
  <c r="Q471" i="3"/>
  <c r="R471" i="3" s="1"/>
  <c r="Q472" i="3"/>
  <c r="R472" i="3" s="1"/>
  <c r="Q473" i="3"/>
  <c r="R473" i="3" s="1"/>
  <c r="Q474" i="3"/>
  <c r="R474" i="3" s="1"/>
  <c r="Q475" i="3"/>
  <c r="R475" i="3" s="1"/>
  <c r="Q476" i="3"/>
  <c r="R476" i="3" s="1"/>
  <c r="Q477" i="3"/>
  <c r="R477" i="3" s="1"/>
  <c r="Q478" i="3"/>
  <c r="R478" i="3" s="1"/>
  <c r="Q479" i="3"/>
  <c r="R479" i="3" s="1"/>
  <c r="Q480" i="3"/>
  <c r="R480" i="3" s="1"/>
  <c r="Q481" i="3"/>
  <c r="R481" i="3" s="1"/>
  <c r="Q482" i="3"/>
  <c r="R482" i="3" s="1"/>
  <c r="Q483" i="3"/>
  <c r="R483" i="3" s="1"/>
  <c r="Q484" i="3"/>
  <c r="R484" i="3" s="1"/>
  <c r="Q485" i="3"/>
  <c r="R485" i="3" s="1"/>
  <c r="Q486" i="3"/>
  <c r="R486" i="3" s="1"/>
  <c r="Q487" i="3"/>
  <c r="R487" i="3" s="1"/>
  <c r="Q488" i="3"/>
  <c r="R488" i="3" s="1"/>
  <c r="Q489" i="3"/>
  <c r="R489" i="3" s="1"/>
  <c r="Q490" i="3"/>
  <c r="R490" i="3" s="1"/>
  <c r="Q491" i="3"/>
  <c r="R491" i="3" s="1"/>
  <c r="Q492" i="3"/>
  <c r="R492" i="3" s="1"/>
  <c r="Q493" i="3"/>
  <c r="R493" i="3" s="1"/>
  <c r="Q494" i="3"/>
  <c r="R494" i="3" s="1"/>
  <c r="Q495" i="3"/>
  <c r="R495" i="3" s="1"/>
  <c r="Q496" i="3"/>
  <c r="R496" i="3" s="1"/>
  <c r="Q497" i="3"/>
  <c r="R497" i="3" s="1"/>
  <c r="Q498" i="3"/>
  <c r="R498" i="3" s="1"/>
  <c r="Q499" i="3"/>
  <c r="R499" i="3" s="1"/>
  <c r="Q500" i="3"/>
  <c r="R500" i="3" s="1"/>
  <c r="Q501" i="3"/>
  <c r="R501" i="3" s="1"/>
  <c r="Q502" i="3"/>
  <c r="R502" i="3" s="1"/>
  <c r="Q503" i="3"/>
  <c r="R503" i="3" s="1"/>
  <c r="Q504" i="3"/>
  <c r="R504" i="3" s="1"/>
  <c r="Q505" i="3"/>
  <c r="R505" i="3" s="1"/>
  <c r="Q506" i="3"/>
  <c r="R506" i="3" s="1"/>
  <c r="Q507" i="3"/>
  <c r="R507" i="3" s="1"/>
  <c r="Q508" i="3"/>
  <c r="R508" i="3" s="1"/>
  <c r="Q509" i="3"/>
  <c r="R509" i="3" s="1"/>
  <c r="Q510" i="3"/>
  <c r="R510" i="3" s="1"/>
  <c r="Q511" i="3"/>
  <c r="R511" i="3" s="1"/>
  <c r="Q512" i="3"/>
  <c r="R512" i="3" s="1"/>
  <c r="Q513" i="3"/>
  <c r="R513" i="3" s="1"/>
  <c r="Q514" i="3"/>
  <c r="R514" i="3" s="1"/>
  <c r="Q515" i="3"/>
  <c r="R515" i="3" s="1"/>
  <c r="Q516" i="3"/>
  <c r="R516" i="3" s="1"/>
  <c r="Q517" i="3"/>
  <c r="R517" i="3" s="1"/>
  <c r="Q518" i="3"/>
  <c r="R518" i="3" s="1"/>
  <c r="Q519" i="3"/>
  <c r="R519" i="3" s="1"/>
  <c r="Q520" i="3"/>
  <c r="R520" i="3" s="1"/>
  <c r="Q521" i="3"/>
  <c r="R521" i="3" s="1"/>
  <c r="Q522" i="3"/>
  <c r="R522" i="3" s="1"/>
  <c r="Q523" i="3"/>
  <c r="R523" i="3" s="1"/>
  <c r="Q524" i="3"/>
  <c r="R524" i="3" s="1"/>
  <c r="Q525" i="3"/>
  <c r="R525" i="3" s="1"/>
  <c r="Q526" i="3"/>
  <c r="R526" i="3" s="1"/>
  <c r="Q527" i="3"/>
  <c r="R527" i="3" s="1"/>
  <c r="Q528" i="3"/>
  <c r="R528" i="3" s="1"/>
  <c r="Q529" i="3"/>
  <c r="R529" i="3" s="1"/>
  <c r="Q530" i="3"/>
  <c r="R530" i="3" s="1"/>
  <c r="Q531" i="3"/>
  <c r="R531" i="3" s="1"/>
  <c r="Q532" i="3"/>
  <c r="R532" i="3" s="1"/>
  <c r="Q533" i="3"/>
  <c r="R533" i="3" s="1"/>
  <c r="Q534" i="3"/>
  <c r="R534" i="3" s="1"/>
  <c r="Q535" i="3"/>
  <c r="R535" i="3" s="1"/>
  <c r="Q536" i="3"/>
  <c r="R536" i="3" s="1"/>
  <c r="Q537" i="3"/>
  <c r="R537" i="3" s="1"/>
  <c r="Q538" i="3"/>
  <c r="R538" i="3" s="1"/>
  <c r="Q539" i="3"/>
  <c r="R539" i="3" s="1"/>
  <c r="Q540" i="3"/>
  <c r="R540" i="3" s="1"/>
  <c r="Q541" i="3"/>
  <c r="R541" i="3" s="1"/>
  <c r="Q542" i="3"/>
  <c r="R542" i="3" s="1"/>
  <c r="Q543" i="3"/>
  <c r="R543" i="3" s="1"/>
  <c r="Q544" i="3"/>
  <c r="R544" i="3" s="1"/>
  <c r="Q545" i="3"/>
  <c r="R545" i="3" s="1"/>
  <c r="Q546" i="3"/>
  <c r="R546" i="3" s="1"/>
  <c r="Q547" i="3"/>
  <c r="R547" i="3" s="1"/>
  <c r="Q548" i="3"/>
  <c r="R548" i="3" s="1"/>
  <c r="Q549" i="3"/>
  <c r="R549" i="3" s="1"/>
  <c r="Q550" i="3"/>
  <c r="R550" i="3" s="1"/>
  <c r="Q551" i="3"/>
  <c r="R551" i="3" s="1"/>
  <c r="Q552" i="3"/>
  <c r="R552" i="3" s="1"/>
  <c r="Q553" i="3"/>
  <c r="R553" i="3" s="1"/>
  <c r="Q554" i="3"/>
  <c r="R554" i="3" s="1"/>
  <c r="Q555" i="3"/>
  <c r="R555" i="3" s="1"/>
  <c r="Q556" i="3"/>
  <c r="R556" i="3" s="1"/>
  <c r="Q557" i="3"/>
  <c r="R557" i="3" s="1"/>
  <c r="Q558" i="3"/>
  <c r="R558" i="3" s="1"/>
  <c r="Q559" i="3"/>
  <c r="R559" i="3" s="1"/>
  <c r="Q560" i="3"/>
  <c r="R560" i="3" s="1"/>
  <c r="Q561" i="3"/>
  <c r="R561" i="3" s="1"/>
  <c r="Q562" i="3"/>
  <c r="R562" i="3" s="1"/>
  <c r="Q563" i="3"/>
  <c r="R563" i="3" s="1"/>
  <c r="Q564" i="3"/>
  <c r="R564" i="3" s="1"/>
  <c r="Q565" i="3"/>
  <c r="R565" i="3" s="1"/>
  <c r="Q566" i="3"/>
  <c r="R566" i="3" s="1"/>
  <c r="Q567" i="3"/>
  <c r="R567" i="3" s="1"/>
  <c r="Q568" i="3"/>
  <c r="R568" i="3" s="1"/>
  <c r="Q569" i="3"/>
  <c r="R569" i="3" s="1"/>
  <c r="Q570" i="3"/>
  <c r="R570" i="3" s="1"/>
  <c r="Q571" i="3"/>
  <c r="R571" i="3" s="1"/>
  <c r="Q572" i="3"/>
  <c r="R572" i="3" s="1"/>
  <c r="Q573" i="3"/>
  <c r="R573" i="3" s="1"/>
  <c r="Q574" i="3"/>
  <c r="R574" i="3" s="1"/>
  <c r="Q575" i="3"/>
  <c r="R575" i="3" s="1"/>
  <c r="Q576" i="3"/>
  <c r="R576" i="3" s="1"/>
  <c r="Q577" i="3"/>
  <c r="R577" i="3" s="1"/>
  <c r="Q578" i="3"/>
  <c r="R578" i="3" s="1"/>
  <c r="Q579" i="3"/>
  <c r="R579" i="3" s="1"/>
  <c r="Q580" i="3"/>
  <c r="R580" i="3" s="1"/>
  <c r="Q581" i="3"/>
  <c r="R581" i="3" s="1"/>
  <c r="Q582" i="3"/>
  <c r="R582" i="3" s="1"/>
  <c r="Q583" i="3"/>
  <c r="R583" i="3" s="1"/>
  <c r="Q584" i="3"/>
  <c r="R584" i="3" s="1"/>
  <c r="Q585" i="3"/>
  <c r="R585" i="3" s="1"/>
  <c r="Q586" i="3"/>
  <c r="R586" i="3" s="1"/>
  <c r="Q587" i="3"/>
  <c r="R587" i="3" s="1"/>
  <c r="Q588" i="3"/>
  <c r="R588" i="3" s="1"/>
  <c r="Q589" i="3"/>
  <c r="R589" i="3" s="1"/>
  <c r="Q590" i="3"/>
  <c r="R590" i="3" s="1"/>
  <c r="Q591" i="3"/>
  <c r="R591" i="3" s="1"/>
  <c r="Q592" i="3"/>
  <c r="R592" i="3" s="1"/>
  <c r="Q593" i="3"/>
  <c r="R593" i="3" s="1"/>
  <c r="Q594" i="3"/>
  <c r="R594" i="3" s="1"/>
  <c r="Q595" i="3"/>
  <c r="R595" i="3" s="1"/>
  <c r="Q596" i="3"/>
  <c r="R596" i="3" s="1"/>
  <c r="Q597" i="3"/>
  <c r="R597" i="3" s="1"/>
  <c r="Q598" i="3"/>
  <c r="R598" i="3" s="1"/>
  <c r="Q599" i="3"/>
  <c r="R599" i="3" s="1"/>
  <c r="Q600" i="3"/>
  <c r="R600" i="3" s="1"/>
  <c r="Q601" i="3"/>
  <c r="R601" i="3" s="1"/>
  <c r="Q602" i="3"/>
  <c r="R602" i="3" s="1"/>
  <c r="Q603" i="3"/>
  <c r="R603" i="3" s="1"/>
  <c r="Q604" i="3"/>
  <c r="R604" i="3" s="1"/>
  <c r="Q605" i="3"/>
  <c r="R605" i="3" s="1"/>
  <c r="Q606" i="3"/>
  <c r="R606" i="3" s="1"/>
  <c r="Q607" i="3"/>
  <c r="R607" i="3" s="1"/>
  <c r="Q608" i="3"/>
  <c r="R608" i="3" s="1"/>
  <c r="Q609" i="3"/>
  <c r="R609" i="3" s="1"/>
  <c r="Q610" i="3"/>
  <c r="R610" i="3" s="1"/>
  <c r="Q611" i="3"/>
  <c r="R611" i="3" s="1"/>
  <c r="Q612" i="3"/>
  <c r="R612" i="3" s="1"/>
  <c r="Q613" i="3"/>
  <c r="R613" i="3" s="1"/>
  <c r="Q614" i="3"/>
  <c r="R614" i="3" s="1"/>
  <c r="Q615" i="3"/>
  <c r="R615" i="3" s="1"/>
  <c r="Q616" i="3"/>
  <c r="R616" i="3" s="1"/>
  <c r="Q617" i="3"/>
  <c r="R617" i="3" s="1"/>
  <c r="Q618" i="3"/>
  <c r="R618" i="3" s="1"/>
  <c r="Q619" i="3"/>
  <c r="R619" i="3" s="1"/>
  <c r="Q4" i="3"/>
  <c r="E274" i="1" l="1"/>
  <c r="E58" i="1"/>
  <c r="E217" i="1"/>
  <c r="E279" i="1"/>
  <c r="E278" i="1" s="1"/>
  <c r="E297" i="1"/>
  <c r="F42" i="1"/>
  <c r="F163" i="1"/>
  <c r="F251" i="1"/>
  <c r="E163" i="1"/>
  <c r="E220" i="1"/>
  <c r="E225" i="1"/>
  <c r="E251" i="1"/>
  <c r="E283" i="1"/>
  <c r="E282" i="1" s="1"/>
  <c r="E290" i="1"/>
  <c r="E324" i="1"/>
  <c r="E363" i="1"/>
  <c r="E383" i="1"/>
  <c r="E399" i="1"/>
  <c r="F189" i="1"/>
  <c r="F274" i="1"/>
  <c r="I25" i="1"/>
  <c r="I101" i="1"/>
  <c r="I100" i="1" s="1"/>
  <c r="M101" i="1"/>
  <c r="M100" i="1" s="1"/>
  <c r="I163" i="1"/>
  <c r="M163" i="1"/>
  <c r="G172" i="1"/>
  <c r="K172" i="1"/>
  <c r="O172" i="1"/>
  <c r="E189" i="1"/>
  <c r="E293" i="1"/>
  <c r="E212" i="1"/>
  <c r="E30" i="1"/>
  <c r="E101" i="1"/>
  <c r="E100" i="1" s="1"/>
  <c r="E172" i="1"/>
  <c r="E184" i="1"/>
  <c r="G25" i="1"/>
  <c r="I42" i="1"/>
  <c r="M42" i="1"/>
  <c r="O42" i="1"/>
  <c r="O39" i="1" s="1"/>
  <c r="G58" i="1"/>
  <c r="K58" i="1"/>
  <c r="O58" i="1"/>
  <c r="I64" i="1"/>
  <c r="I63" i="1" s="1"/>
  <c r="M64" i="1"/>
  <c r="M63" i="1" s="1"/>
  <c r="O64" i="1"/>
  <c r="G101" i="1"/>
  <c r="G100" i="1" s="1"/>
  <c r="K101" i="1"/>
  <c r="K100" i="1" s="1"/>
  <c r="O101" i="1"/>
  <c r="O100" i="1" s="1"/>
  <c r="G184" i="1"/>
  <c r="K184" i="1"/>
  <c r="O184" i="1"/>
  <c r="O179" i="1" s="1"/>
  <c r="I30" i="1"/>
  <c r="M30" i="1"/>
  <c r="F217" i="1"/>
  <c r="E42" i="1"/>
  <c r="E39" i="1" s="1"/>
  <c r="E139" i="1"/>
  <c r="G104" i="1"/>
  <c r="K104" i="1"/>
  <c r="O104" i="1"/>
  <c r="I189" i="1"/>
  <c r="M189" i="1"/>
  <c r="K212" i="1"/>
  <c r="K211" i="1" s="1"/>
  <c r="O217" i="1"/>
  <c r="I220" i="1"/>
  <c r="M220" i="1"/>
  <c r="E14" i="1"/>
  <c r="F14" i="1"/>
  <c r="F30" i="1"/>
  <c r="F36" i="1"/>
  <c r="F35" i="1" s="1"/>
  <c r="J14" i="1"/>
  <c r="N14" i="1"/>
  <c r="H14" i="1"/>
  <c r="H25" i="1"/>
  <c r="L25" i="1"/>
  <c r="L22" i="1" s="1"/>
  <c r="P25" i="1"/>
  <c r="N25" i="1"/>
  <c r="H30" i="1"/>
  <c r="L36" i="1"/>
  <c r="L35" i="1" s="1"/>
  <c r="N42" i="1"/>
  <c r="N39" i="1" s="1"/>
  <c r="L42" i="1"/>
  <c r="J58" i="1"/>
  <c r="N58" i="1"/>
  <c r="N64" i="1"/>
  <c r="N63" i="1" s="1"/>
  <c r="P64" i="1"/>
  <c r="J246" i="1"/>
  <c r="E25" i="1"/>
  <c r="E64" i="1"/>
  <c r="E63" i="1" s="1"/>
  <c r="F25" i="1"/>
  <c r="F58" i="1"/>
  <c r="F64" i="1"/>
  <c r="F63" i="1" s="1"/>
  <c r="F101" i="1"/>
  <c r="F100" i="1" s="1"/>
  <c r="F172" i="1"/>
  <c r="M25" i="1"/>
  <c r="I58" i="1"/>
  <c r="I49" i="1" s="1"/>
  <c r="G64" i="1"/>
  <c r="G63" i="1" s="1"/>
  <c r="G14" i="1"/>
  <c r="O14" i="1"/>
  <c r="K30" i="1"/>
  <c r="M36" i="1"/>
  <c r="M35" i="1" s="1"/>
  <c r="G42" i="1"/>
  <c r="N196" i="1"/>
  <c r="L158" i="1"/>
  <c r="K14" i="1"/>
  <c r="G30" i="1"/>
  <c r="O30" i="1"/>
  <c r="I36" i="1"/>
  <c r="I35" i="1" s="1"/>
  <c r="K64" i="1"/>
  <c r="K63" i="1" s="1"/>
  <c r="H113" i="1"/>
  <c r="J104" i="1"/>
  <c r="H369" i="1"/>
  <c r="H352" i="1"/>
  <c r="N342" i="1"/>
  <c r="J337" i="1"/>
  <c r="L304" i="1"/>
  <c r="L289" i="1"/>
  <c r="L17" i="1"/>
  <c r="O369" i="1"/>
  <c r="K369" i="1"/>
  <c r="G369" i="1"/>
  <c r="O352" i="1"/>
  <c r="K352" i="1"/>
  <c r="G352" i="1"/>
  <c r="M342" i="1"/>
  <c r="I342" i="1"/>
  <c r="M337" i="1"/>
  <c r="I337" i="1"/>
  <c r="O304" i="1"/>
  <c r="K304" i="1"/>
  <c r="G304" i="1"/>
  <c r="O289" i="1"/>
  <c r="K289" i="1"/>
  <c r="G289" i="1"/>
  <c r="O246" i="1"/>
  <c r="K246" i="1"/>
  <c r="G246" i="1"/>
  <c r="G179" i="1"/>
  <c r="O158" i="1"/>
  <c r="K158" i="1"/>
  <c r="N104" i="1"/>
  <c r="F104" i="1"/>
  <c r="M89" i="1"/>
  <c r="I89" i="1"/>
  <c r="O22" i="1"/>
  <c r="K22" i="1"/>
  <c r="G22" i="1"/>
  <c r="O17" i="1"/>
  <c r="K17" i="1"/>
  <c r="G17" i="1"/>
  <c r="P369" i="1"/>
  <c r="P352" i="1"/>
  <c r="J342" i="1"/>
  <c r="N337" i="1"/>
  <c r="H304" i="1"/>
  <c r="H289" i="1"/>
  <c r="J256" i="1"/>
  <c r="N211" i="1"/>
  <c r="P158" i="1"/>
  <c r="H22" i="1"/>
  <c r="H17" i="1"/>
  <c r="N369" i="1"/>
  <c r="J369" i="1"/>
  <c r="F369" i="1"/>
  <c r="N352" i="1"/>
  <c r="J352" i="1"/>
  <c r="F352" i="1"/>
  <c r="P342" i="1"/>
  <c r="L342" i="1"/>
  <c r="H342" i="1"/>
  <c r="P337" i="1"/>
  <c r="L337" i="1"/>
  <c r="H337" i="1"/>
  <c r="N304" i="1"/>
  <c r="J304" i="1"/>
  <c r="F304" i="1"/>
  <c r="N289" i="1"/>
  <c r="J289" i="1"/>
  <c r="F289" i="1"/>
  <c r="P256" i="1"/>
  <c r="L256" i="1"/>
  <c r="H256" i="1"/>
  <c r="L138" i="1"/>
  <c r="P113" i="1"/>
  <c r="L113" i="1"/>
  <c r="M104" i="1"/>
  <c r="I104" i="1"/>
  <c r="O63" i="1"/>
  <c r="J63" i="1"/>
  <c r="M49" i="1"/>
  <c r="N22" i="1"/>
  <c r="J22" i="1"/>
  <c r="F22" i="1"/>
  <c r="N17" i="1"/>
  <c r="J17" i="1"/>
  <c r="F17" i="1"/>
  <c r="L369" i="1"/>
  <c r="L352" i="1"/>
  <c r="P304" i="1"/>
  <c r="P289" i="1"/>
  <c r="P277" i="1" s="1"/>
  <c r="P22" i="1"/>
  <c r="P17" i="1"/>
  <c r="M369" i="1"/>
  <c r="I369" i="1"/>
  <c r="E369" i="1"/>
  <c r="M352" i="1"/>
  <c r="I352" i="1"/>
  <c r="E352" i="1"/>
  <c r="O342" i="1"/>
  <c r="K342" i="1"/>
  <c r="G342" i="1"/>
  <c r="O337" i="1"/>
  <c r="K337" i="1"/>
  <c r="G337" i="1"/>
  <c r="M304" i="1"/>
  <c r="I304" i="1"/>
  <c r="E304" i="1"/>
  <c r="M289" i="1"/>
  <c r="I289" i="1"/>
  <c r="E289" i="1"/>
  <c r="O211" i="1"/>
  <c r="G211" i="1"/>
  <c r="J196" i="1"/>
  <c r="F196" i="1"/>
  <c r="L179" i="1"/>
  <c r="O89" i="1"/>
  <c r="K89" i="1"/>
  <c r="G89" i="1"/>
  <c r="P39" i="1"/>
  <c r="L39" i="1"/>
  <c r="H39" i="1"/>
  <c r="M22" i="1"/>
  <c r="I22" i="1"/>
  <c r="E22" i="1"/>
  <c r="M17" i="1"/>
  <c r="I17" i="1"/>
  <c r="E17" i="1"/>
  <c r="E328" i="1"/>
  <c r="E315" i="1"/>
  <c r="F342" i="1"/>
  <c r="F337" i="1"/>
  <c r="P328" i="1"/>
  <c r="L328" i="1"/>
  <c r="H328" i="1"/>
  <c r="P315" i="1"/>
  <c r="L315" i="1"/>
  <c r="H315" i="1"/>
  <c r="J263" i="1"/>
  <c r="N256" i="1"/>
  <c r="F256" i="1"/>
  <c r="M328" i="1"/>
  <c r="M315" i="1"/>
  <c r="E342" i="1"/>
  <c r="E337" i="1"/>
  <c r="O328" i="1"/>
  <c r="K328" i="1"/>
  <c r="G328" i="1"/>
  <c r="O315" i="1"/>
  <c r="K315" i="1"/>
  <c r="G315" i="1"/>
  <c r="O277" i="1"/>
  <c r="F233" i="1"/>
  <c r="I328" i="1"/>
  <c r="I315" i="1"/>
  <c r="N328" i="1"/>
  <c r="J328" i="1"/>
  <c r="F328" i="1"/>
  <c r="N315" i="1"/>
  <c r="J315" i="1"/>
  <c r="F315" i="1"/>
  <c r="N263" i="1"/>
  <c r="F263" i="1"/>
  <c r="N246" i="1"/>
  <c r="F246" i="1"/>
  <c r="N233" i="1"/>
  <c r="J233" i="1"/>
  <c r="J211" i="1"/>
  <c r="I263" i="1"/>
  <c r="L196" i="1"/>
  <c r="H72" i="1"/>
  <c r="O274" i="1"/>
  <c r="K274" i="1"/>
  <c r="G274" i="1"/>
  <c r="P263" i="1"/>
  <c r="L263" i="1"/>
  <c r="H263" i="1"/>
  <c r="M256" i="1"/>
  <c r="I256" i="1"/>
  <c r="E256" i="1"/>
  <c r="M233" i="1"/>
  <c r="I233" i="1"/>
  <c r="E233" i="1"/>
  <c r="O196" i="1"/>
  <c r="K196" i="1"/>
  <c r="G196" i="1"/>
  <c r="H179" i="1"/>
  <c r="N120" i="1"/>
  <c r="M263" i="1"/>
  <c r="P196" i="1"/>
  <c r="P72" i="1"/>
  <c r="O263" i="1"/>
  <c r="K263" i="1"/>
  <c r="G263" i="1"/>
  <c r="M246" i="1"/>
  <c r="I246" i="1"/>
  <c r="E246" i="1"/>
  <c r="P233" i="1"/>
  <c r="L233" i="1"/>
  <c r="H233" i="1"/>
  <c r="F220" i="1"/>
  <c r="M211" i="1"/>
  <c r="I211" i="1"/>
  <c r="E211" i="1"/>
  <c r="P179" i="1"/>
  <c r="E138" i="1"/>
  <c r="M138" i="1"/>
  <c r="I138" i="1"/>
  <c r="E263" i="1"/>
  <c r="H196" i="1"/>
  <c r="L72" i="1"/>
  <c r="O256" i="1"/>
  <c r="K256" i="1"/>
  <c r="G256" i="1"/>
  <c r="P246" i="1"/>
  <c r="L246" i="1"/>
  <c r="H246" i="1"/>
  <c r="O233" i="1"/>
  <c r="K233" i="1"/>
  <c r="G233" i="1"/>
  <c r="F225" i="1"/>
  <c r="P211" i="1"/>
  <c r="L211" i="1"/>
  <c r="H211" i="1"/>
  <c r="M196" i="1"/>
  <c r="I196" i="1"/>
  <c r="E196" i="1"/>
  <c r="K179" i="1"/>
  <c r="H158" i="1"/>
  <c r="P138" i="1"/>
  <c r="H138" i="1"/>
  <c r="M120" i="1"/>
  <c r="I120" i="1"/>
  <c r="E120" i="1"/>
  <c r="J72" i="1"/>
  <c r="N179" i="1"/>
  <c r="J179" i="1"/>
  <c r="F179" i="1"/>
  <c r="G158" i="1"/>
  <c r="L49" i="1"/>
  <c r="H49" i="1"/>
  <c r="E49" i="1"/>
  <c r="M179" i="1"/>
  <c r="I179" i="1"/>
  <c r="N158" i="1"/>
  <c r="J158" i="1"/>
  <c r="F158" i="1"/>
  <c r="O138" i="1"/>
  <c r="K138" i="1"/>
  <c r="G138" i="1"/>
  <c r="N113" i="1"/>
  <c r="J113" i="1"/>
  <c r="F113" i="1"/>
  <c r="P89" i="1"/>
  <c r="L89" i="1"/>
  <c r="H89" i="1"/>
  <c r="F72" i="1"/>
  <c r="N72" i="1"/>
  <c r="P49" i="1"/>
  <c r="M158" i="1"/>
  <c r="I158" i="1"/>
  <c r="E158" i="1"/>
  <c r="F139" i="1"/>
  <c r="F138" i="1" s="1"/>
  <c r="N138" i="1"/>
  <c r="J138" i="1"/>
  <c r="J120" i="1"/>
  <c r="F120" i="1"/>
  <c r="P120" i="1"/>
  <c r="L120" i="1"/>
  <c r="H120" i="1"/>
  <c r="M113" i="1"/>
  <c r="I113" i="1"/>
  <c r="E113" i="1"/>
  <c r="F89" i="1"/>
  <c r="N89" i="1"/>
  <c r="J89" i="1"/>
  <c r="O72" i="1"/>
  <c r="K72" i="1"/>
  <c r="G72" i="1"/>
  <c r="K39" i="1"/>
  <c r="G39" i="1"/>
  <c r="O120" i="1"/>
  <c r="K120" i="1"/>
  <c r="G120" i="1"/>
  <c r="E104" i="1"/>
  <c r="E89" i="1"/>
  <c r="O49" i="1"/>
  <c r="K49" i="1"/>
  <c r="G49" i="1"/>
  <c r="J39" i="1"/>
  <c r="F39" i="1"/>
  <c r="O113" i="1"/>
  <c r="K113" i="1"/>
  <c r="G113" i="1"/>
  <c r="P104" i="1"/>
  <c r="L104" i="1"/>
  <c r="H104" i="1"/>
  <c r="E72" i="1"/>
  <c r="M72" i="1"/>
  <c r="I72" i="1"/>
  <c r="P63" i="1"/>
  <c r="L63" i="1"/>
  <c r="H63" i="1"/>
  <c r="N49" i="1"/>
  <c r="J49" i="1"/>
  <c r="F49" i="1"/>
  <c r="M39" i="1"/>
  <c r="I39" i="1"/>
  <c r="Q621" i="3"/>
  <c r="R4" i="3"/>
  <c r="R621" i="3" s="1"/>
  <c r="L277" i="1" l="1"/>
  <c r="E179" i="1"/>
  <c r="E277" i="1"/>
  <c r="F277" i="1"/>
  <c r="I277" i="1"/>
  <c r="J277" i="1"/>
  <c r="M277" i="1"/>
  <c r="N277" i="1"/>
  <c r="G277" i="1"/>
  <c r="K277" i="1"/>
  <c r="H277" i="1"/>
  <c r="K314" i="1"/>
  <c r="M314" i="1"/>
  <c r="G48" i="1"/>
  <c r="N314" i="1"/>
  <c r="K48" i="1"/>
  <c r="G137" i="1"/>
  <c r="P137" i="1"/>
  <c r="M137" i="1"/>
  <c r="L314" i="1"/>
  <c r="J48" i="1"/>
  <c r="O137" i="1"/>
  <c r="L137" i="1"/>
  <c r="N48" i="1"/>
  <c r="I48" i="1"/>
  <c r="M48" i="1"/>
  <c r="P48" i="1"/>
  <c r="F211" i="1"/>
  <c r="F137" i="1" s="1"/>
  <c r="H48" i="1"/>
  <c r="E137" i="1"/>
  <c r="I314" i="1"/>
  <c r="O314" i="1"/>
  <c r="H314" i="1"/>
  <c r="J137" i="1"/>
  <c r="K137" i="1"/>
  <c r="E48" i="1"/>
  <c r="L48" i="1"/>
  <c r="F314" i="1"/>
  <c r="E314" i="1"/>
  <c r="F48" i="1"/>
  <c r="O48" i="1"/>
  <c r="N137" i="1"/>
  <c r="H137" i="1"/>
  <c r="I137" i="1"/>
  <c r="J314" i="1"/>
  <c r="G314" i="1"/>
  <c r="P314" i="1"/>
  <c r="Q625" i="1" l="1"/>
  <c r="Q624" i="1" s="1"/>
  <c r="Q623" i="1" s="1"/>
  <c r="P624" i="1"/>
  <c r="P623" i="1" s="1"/>
  <c r="O624" i="1"/>
  <c r="O623" i="1" s="1"/>
  <c r="N624" i="1"/>
  <c r="N623" i="1" s="1"/>
  <c r="M624" i="1"/>
  <c r="M623" i="1" s="1"/>
  <c r="L624" i="1"/>
  <c r="L623" i="1" s="1"/>
  <c r="K624" i="1"/>
  <c r="K623" i="1" s="1"/>
  <c r="J624" i="1"/>
  <c r="J623" i="1" s="1"/>
  <c r="I624" i="1"/>
  <c r="I623" i="1" s="1"/>
  <c r="H624" i="1"/>
  <c r="H623" i="1" s="1"/>
  <c r="G624" i="1"/>
  <c r="G623" i="1" s="1"/>
  <c r="F624" i="1"/>
  <c r="F623" i="1" s="1"/>
  <c r="E624" i="1"/>
  <c r="E623" i="1" s="1"/>
  <c r="Q622" i="1"/>
  <c r="Q621" i="1"/>
  <c r="P620" i="1"/>
  <c r="P619" i="1" s="1"/>
  <c r="O620" i="1"/>
  <c r="O619" i="1" s="1"/>
  <c r="N620" i="1"/>
  <c r="N619" i="1" s="1"/>
  <c r="M620" i="1"/>
  <c r="M619" i="1" s="1"/>
  <c r="L620" i="1"/>
  <c r="L619" i="1" s="1"/>
  <c r="K620" i="1"/>
  <c r="K619" i="1" s="1"/>
  <c r="J620" i="1"/>
  <c r="J619" i="1" s="1"/>
  <c r="I620" i="1"/>
  <c r="I619" i="1" s="1"/>
  <c r="H620" i="1"/>
  <c r="H619" i="1" s="1"/>
  <c r="G620" i="1"/>
  <c r="G619" i="1" s="1"/>
  <c r="F620" i="1"/>
  <c r="F619" i="1" s="1"/>
  <c r="E620" i="1"/>
  <c r="E619" i="1" s="1"/>
  <c r="Q618" i="1"/>
  <c r="Q617" i="1"/>
  <c r="P616" i="1"/>
  <c r="P615" i="1" s="1"/>
  <c r="P614" i="1" s="1"/>
  <c r="O616" i="1"/>
  <c r="O615" i="1" s="1"/>
  <c r="N616" i="1"/>
  <c r="M616" i="1"/>
  <c r="M615" i="1" s="1"/>
  <c r="L616" i="1"/>
  <c r="L615" i="1" s="1"/>
  <c r="L614" i="1" s="1"/>
  <c r="K616" i="1"/>
  <c r="K615" i="1" s="1"/>
  <c r="J616" i="1"/>
  <c r="J615" i="1" s="1"/>
  <c r="I616" i="1"/>
  <c r="I615" i="1" s="1"/>
  <c r="H616" i="1"/>
  <c r="H615" i="1" s="1"/>
  <c r="H614" i="1" s="1"/>
  <c r="G616" i="1"/>
  <c r="G615" i="1" s="1"/>
  <c r="F616" i="1"/>
  <c r="E616" i="1"/>
  <c r="E615" i="1" s="1"/>
  <c r="N615" i="1"/>
  <c r="F615" i="1"/>
  <c r="Q613" i="1"/>
  <c r="Q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Q610" i="1"/>
  <c r="Q609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Q607" i="1"/>
  <c r="Q606" i="1"/>
  <c r="Q605" i="1"/>
  <c r="Q604" i="1"/>
  <c r="Q603" i="1"/>
  <c r="Q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Q600" i="1"/>
  <c r="Q599" i="1"/>
  <c r="Q598" i="1"/>
  <c r="Q597" i="1"/>
  <c r="Q596" i="1"/>
  <c r="Q595" i="1"/>
  <c r="Q594" i="1"/>
  <c r="Q593" i="1"/>
  <c r="Q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Q590" i="1"/>
  <c r="Q589" i="1"/>
  <c r="Q588" i="1"/>
  <c r="Q587" i="1"/>
  <c r="Q586" i="1"/>
  <c r="Q585" i="1"/>
  <c r="Q584" i="1"/>
  <c r="Q583" i="1"/>
  <c r="Q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Q514" i="1"/>
  <c r="Q513" i="1"/>
  <c r="Q512" i="1"/>
  <c r="Q511" i="1"/>
  <c r="Q510" i="1"/>
  <c r="Q509" i="1"/>
  <c r="Q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Q505" i="1"/>
  <c r="Q504" i="1"/>
  <c r="Q503" i="1"/>
  <c r="Q502" i="1"/>
  <c r="Q501" i="1"/>
  <c r="Q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Q498" i="1"/>
  <c r="Q497" i="1"/>
  <c r="Q496" i="1"/>
  <c r="Q495" i="1"/>
  <c r="Q494" i="1"/>
  <c r="Q493" i="1"/>
  <c r="Q492" i="1"/>
  <c r="Q491" i="1"/>
  <c r="Q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Q488" i="1"/>
  <c r="Q487" i="1"/>
  <c r="Q486" i="1"/>
  <c r="Q485" i="1"/>
  <c r="Q484" i="1"/>
  <c r="Q483" i="1"/>
  <c r="Q482" i="1"/>
  <c r="Q481" i="1"/>
  <c r="Q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0" i="1"/>
  <c r="Q379" i="1" s="1"/>
  <c r="Q378" i="1" s="1"/>
  <c r="Q377" i="1"/>
  <c r="Q376" i="1" s="1"/>
  <c r="Q375" i="1"/>
  <c r="Q374" i="1" s="1"/>
  <c r="Q373" i="1"/>
  <c r="Q372" i="1" s="1"/>
  <c r="Q371" i="1"/>
  <c r="Q370" i="1" s="1"/>
  <c r="Q368" i="1"/>
  <c r="Q367" i="1" s="1"/>
  <c r="Q366" i="1" s="1"/>
  <c r="Q365" i="1"/>
  <c r="Q364" i="1"/>
  <c r="Q362" i="1"/>
  <c r="Q361" i="1" s="1"/>
  <c r="Q360" i="1"/>
  <c r="Q359" i="1" s="1"/>
  <c r="Q358" i="1"/>
  <c r="Q357" i="1" s="1"/>
  <c r="Q356" i="1"/>
  <c r="Q355" i="1" s="1"/>
  <c r="Q354" i="1"/>
  <c r="Q353" i="1" s="1"/>
  <c r="Q351" i="1"/>
  <c r="Q350" i="1" s="1"/>
  <c r="Q349" i="1" s="1"/>
  <c r="Q339" i="1"/>
  <c r="Q338" i="1" s="1"/>
  <c r="Q336" i="1"/>
  <c r="Q335" i="1" s="1"/>
  <c r="Q327" i="1"/>
  <c r="Q326" i="1"/>
  <c r="Q325" i="1"/>
  <c r="Q313" i="1"/>
  <c r="Q312" i="1" s="1"/>
  <c r="Q311" i="1" s="1"/>
  <c r="Q310" i="1"/>
  <c r="Q309" i="1" s="1"/>
  <c r="Q308" i="1"/>
  <c r="Q307" i="1" s="1"/>
  <c r="Q306" i="1"/>
  <c r="Q305" i="1" s="1"/>
  <c r="Q303" i="1"/>
  <c r="Q302" i="1" s="1"/>
  <c r="Q301" i="1"/>
  <c r="Q300" i="1" s="1"/>
  <c r="Q299" i="1"/>
  <c r="Q298" i="1"/>
  <c r="Q296" i="1"/>
  <c r="Q295" i="1"/>
  <c r="Q294" i="1"/>
  <c r="Q292" i="1"/>
  <c r="Q291" i="1"/>
  <c r="Q288" i="1"/>
  <c r="Q287" i="1"/>
  <c r="Q286" i="1"/>
  <c r="Q285" i="1"/>
  <c r="Q284" i="1"/>
  <c r="Q281" i="1"/>
  <c r="Q280" i="1"/>
  <c r="Q258" i="1"/>
  <c r="Q257" i="1" s="1"/>
  <c r="Q250" i="1"/>
  <c r="Q249" i="1" s="1"/>
  <c r="Q235" i="1"/>
  <c r="Q234" i="1" s="1"/>
  <c r="Q227" i="1"/>
  <c r="Q224" i="1"/>
  <c r="Q223" i="1" s="1"/>
  <c r="Q219" i="1"/>
  <c r="Q215" i="1"/>
  <c r="Q213" i="1"/>
  <c r="Q210" i="1"/>
  <c r="Q209" i="1" s="1"/>
  <c r="Q198" i="1"/>
  <c r="Q197" i="1" s="1"/>
  <c r="Q195" i="1"/>
  <c r="Q194" i="1" s="1"/>
  <c r="Q193" i="1"/>
  <c r="Q192" i="1"/>
  <c r="Q186" i="1"/>
  <c r="Q185" i="1"/>
  <c r="Q176" i="1"/>
  <c r="Q174" i="1"/>
  <c r="Q155" i="1"/>
  <c r="Q154" i="1" s="1"/>
  <c r="Q147" i="1"/>
  <c r="Q146" i="1" s="1"/>
  <c r="Q143" i="1"/>
  <c r="Q142" i="1"/>
  <c r="Q102" i="1"/>
  <c r="Q99" i="1"/>
  <c r="Q98" i="1" s="1"/>
  <c r="Q97" i="1"/>
  <c r="Q96" i="1" s="1"/>
  <c r="Q93" i="1"/>
  <c r="Q92" i="1" s="1"/>
  <c r="Q88" i="1"/>
  <c r="Q87" i="1" s="1"/>
  <c r="Q86" i="1"/>
  <c r="Q85" i="1" s="1"/>
  <c r="Q84" i="1"/>
  <c r="Q83" i="1" s="1"/>
  <c r="Q69" i="1"/>
  <c r="Q68" i="1" s="1"/>
  <c r="Q67" i="1"/>
  <c r="Q62" i="1"/>
  <c r="Q61" i="1" s="1"/>
  <c r="Q60" i="1"/>
  <c r="Q59" i="1"/>
  <c r="Q51" i="1"/>
  <c r="Q50" i="1" s="1"/>
  <c r="Q44" i="1"/>
  <c r="Q43" i="1"/>
  <c r="Q38" i="1"/>
  <c r="Q37" i="1"/>
  <c r="Q34" i="1"/>
  <c r="Q33" i="1" s="1"/>
  <c r="Q31" i="1"/>
  <c r="Q29" i="1"/>
  <c r="Q28" i="1" s="1"/>
  <c r="Q27" i="1"/>
  <c r="Q24" i="1"/>
  <c r="Q23" i="1" s="1"/>
  <c r="Q21" i="1"/>
  <c r="Q20" i="1" s="1"/>
  <c r="Q19" i="1"/>
  <c r="Q18" i="1" s="1"/>
  <c r="Q16" i="1"/>
  <c r="Q15" i="1"/>
  <c r="Q13" i="1"/>
  <c r="Q12" i="1" s="1"/>
  <c r="E12" i="1"/>
  <c r="P12" i="1"/>
  <c r="P11" i="1" s="1"/>
  <c r="O12" i="1"/>
  <c r="O11" i="1" s="1"/>
  <c r="N12" i="1"/>
  <c r="N11" i="1" s="1"/>
  <c r="M12" i="1"/>
  <c r="M11" i="1" s="1"/>
  <c r="L12" i="1"/>
  <c r="L11" i="1" s="1"/>
  <c r="K12" i="1"/>
  <c r="K11" i="1" s="1"/>
  <c r="J12" i="1"/>
  <c r="J11" i="1" s="1"/>
  <c r="I12" i="1"/>
  <c r="I11" i="1" s="1"/>
  <c r="H12" i="1"/>
  <c r="H11" i="1" s="1"/>
  <c r="G12" i="1"/>
  <c r="G11" i="1" s="1"/>
  <c r="F12" i="1"/>
  <c r="F11" i="1" s="1"/>
  <c r="P608" i="1" l="1"/>
  <c r="Q363" i="1"/>
  <c r="G382" i="1"/>
  <c r="K382" i="1"/>
  <c r="O382" i="1"/>
  <c r="H608" i="1"/>
  <c r="L608" i="1"/>
  <c r="H382" i="1"/>
  <c r="L382" i="1"/>
  <c r="P382" i="1"/>
  <c r="E382" i="1"/>
  <c r="I382" i="1"/>
  <c r="M382" i="1"/>
  <c r="K614" i="1"/>
  <c r="F382" i="1"/>
  <c r="J382" i="1"/>
  <c r="N382" i="1"/>
  <c r="Q531" i="1"/>
  <c r="Q42" i="1"/>
  <c r="Q324" i="1"/>
  <c r="Q290" i="1"/>
  <c r="Q184" i="1"/>
  <c r="Q297" i="1"/>
  <c r="Q515" i="1"/>
  <c r="F506" i="1"/>
  <c r="J506" i="1"/>
  <c r="N506" i="1"/>
  <c r="E614" i="1"/>
  <c r="Q14" i="1"/>
  <c r="Q507" i="1"/>
  <c r="Q36" i="1"/>
  <c r="Q35" i="1" s="1"/>
  <c r="Q399" i="1"/>
  <c r="Q479" i="1"/>
  <c r="E506" i="1"/>
  <c r="I506" i="1"/>
  <c r="M506" i="1"/>
  <c r="Q611" i="1"/>
  <c r="G614" i="1"/>
  <c r="O614" i="1"/>
  <c r="Q55" i="1"/>
  <c r="Q54" i="1" s="1"/>
  <c r="Q191" i="1"/>
  <c r="Q218" i="1"/>
  <c r="Q217" i="1" s="1"/>
  <c r="Q245" i="1"/>
  <c r="Q244" i="1" s="1"/>
  <c r="Q319" i="1"/>
  <c r="Q318" i="1" s="1"/>
  <c r="Q334" i="1"/>
  <c r="Q333" i="1" s="1"/>
  <c r="Q341" i="1"/>
  <c r="Q340" i="1" s="1"/>
  <c r="Q337" i="1" s="1"/>
  <c r="Q58" i="1"/>
  <c r="Q47" i="1"/>
  <c r="Q46" i="1" s="1"/>
  <c r="Q45" i="1" s="1"/>
  <c r="Q82" i="1"/>
  <c r="Q81" i="1" s="1"/>
  <c r="Q110" i="1"/>
  <c r="Q109" i="1" s="1"/>
  <c r="Q167" i="1"/>
  <c r="Q166" i="1" s="1"/>
  <c r="Q188" i="1"/>
  <c r="Q187" i="1" s="1"/>
  <c r="Q202" i="1"/>
  <c r="Q201" i="1" s="1"/>
  <c r="Q222" i="1"/>
  <c r="Q232" i="1"/>
  <c r="Q231" i="1" s="1"/>
  <c r="Q321" i="1"/>
  <c r="Q320" i="1" s="1"/>
  <c r="Q65" i="1"/>
  <c r="Q66" i="1"/>
  <c r="Q71" i="1"/>
  <c r="Q70" i="1" s="1"/>
  <c r="Q119" i="1"/>
  <c r="Q118" i="1" s="1"/>
  <c r="Q157" i="1"/>
  <c r="Q156" i="1" s="1"/>
  <c r="Q178" i="1"/>
  <c r="Q177" i="1" s="1"/>
  <c r="Q190" i="1"/>
  <c r="Q189" i="1" s="1"/>
  <c r="Q228" i="1"/>
  <c r="Q323" i="1"/>
  <c r="Q322" i="1" s="1"/>
  <c r="Q330" i="1"/>
  <c r="Q329" i="1" s="1"/>
  <c r="Q332" i="1"/>
  <c r="Q331" i="1" s="1"/>
  <c r="Q383" i="1"/>
  <c r="Q438" i="1"/>
  <c r="Q499" i="1"/>
  <c r="Q591" i="1"/>
  <c r="Q601" i="1"/>
  <c r="Q279" i="1"/>
  <c r="Q278" i="1" s="1"/>
  <c r="Q293" i="1"/>
  <c r="Q567" i="1"/>
  <c r="H506" i="1"/>
  <c r="L506" i="1"/>
  <c r="P506" i="1"/>
  <c r="G608" i="1"/>
  <c r="K608" i="1"/>
  <c r="F608" i="1"/>
  <c r="J608" i="1"/>
  <c r="N608" i="1"/>
  <c r="Q616" i="1"/>
  <c r="Q615" i="1" s="1"/>
  <c r="Q620" i="1"/>
  <c r="Q619" i="1" s="1"/>
  <c r="Q17" i="1"/>
  <c r="M10" i="1"/>
  <c r="F614" i="1"/>
  <c r="J614" i="1"/>
  <c r="Q289" i="1"/>
  <c r="N614" i="1"/>
  <c r="Q608" i="1"/>
  <c r="G10" i="1"/>
  <c r="Q423" i="1"/>
  <c r="Q304" i="1"/>
  <c r="Q489" i="1"/>
  <c r="Q581" i="1"/>
  <c r="Q283" i="1"/>
  <c r="Q282" i="1" s="1"/>
  <c r="Q464" i="1"/>
  <c r="Q546" i="1"/>
  <c r="O608" i="1"/>
  <c r="E608" i="1"/>
  <c r="I608" i="1"/>
  <c r="M608" i="1"/>
  <c r="Q41" i="1"/>
  <c r="Q40" i="1" s="1"/>
  <c r="Q39" i="1" s="1"/>
  <c r="Q53" i="1"/>
  <c r="Q52" i="1" s="1"/>
  <c r="E11" i="1"/>
  <c r="Q11" i="1" s="1"/>
  <c r="S15" i="1" s="1"/>
  <c r="Q74" i="1"/>
  <c r="Q73" i="1" s="1"/>
  <c r="Q76" i="1"/>
  <c r="Q75" i="1" s="1"/>
  <c r="Q78" i="1"/>
  <c r="Q77" i="1" s="1"/>
  <c r="Q80" i="1"/>
  <c r="Q79" i="1" s="1"/>
  <c r="Q95" i="1"/>
  <c r="Q94" i="1" s="1"/>
  <c r="Q108" i="1"/>
  <c r="Q107" i="1" s="1"/>
  <c r="Q112" i="1"/>
  <c r="Q111" i="1" s="1"/>
  <c r="Q122" i="1"/>
  <c r="Q121" i="1" s="1"/>
  <c r="Q130" i="1"/>
  <c r="Q129" i="1" s="1"/>
  <c r="Q145" i="1"/>
  <c r="Q144" i="1" s="1"/>
  <c r="Q153" i="1"/>
  <c r="Q152" i="1" s="1"/>
  <c r="Q164" i="1"/>
  <c r="Q171" i="1"/>
  <c r="Q170" i="1" s="1"/>
  <c r="Q208" i="1"/>
  <c r="Q207" i="1" s="1"/>
  <c r="Q275" i="1"/>
  <c r="Q26" i="1"/>
  <c r="Q25" i="1" s="1"/>
  <c r="Q32" i="1"/>
  <c r="Q30" i="1" s="1"/>
  <c r="Q57" i="1"/>
  <c r="Q56" i="1" s="1"/>
  <c r="Q132" i="1"/>
  <c r="Q131" i="1" s="1"/>
  <c r="Q91" i="1"/>
  <c r="Q90" i="1" s="1"/>
  <c r="Q103" i="1"/>
  <c r="Q101" i="1" s="1"/>
  <c r="Q100" i="1" s="1"/>
  <c r="Q128" i="1"/>
  <c r="Q127" i="1" s="1"/>
  <c r="Q136" i="1"/>
  <c r="Q135" i="1" s="1"/>
  <c r="Q140" i="1"/>
  <c r="Q151" i="1"/>
  <c r="Q150" i="1" s="1"/>
  <c r="Q162" i="1"/>
  <c r="Q161" i="1" s="1"/>
  <c r="Q165" i="1"/>
  <c r="Q169" i="1"/>
  <c r="Q168" i="1" s="1"/>
  <c r="Q183" i="1"/>
  <c r="Q182" i="1" s="1"/>
  <c r="Q124" i="1"/>
  <c r="Q123" i="1" s="1"/>
  <c r="Q106" i="1"/>
  <c r="Q105" i="1" s="1"/>
  <c r="Q115" i="1"/>
  <c r="Q114" i="1" s="1"/>
  <c r="Q117" i="1"/>
  <c r="Q116" i="1" s="1"/>
  <c r="Q126" i="1"/>
  <c r="Q125" i="1" s="1"/>
  <c r="Q134" i="1"/>
  <c r="Q133" i="1" s="1"/>
  <c r="Q141" i="1"/>
  <c r="Q149" i="1"/>
  <c r="Q148" i="1" s="1"/>
  <c r="Q160" i="1"/>
  <c r="Q159" i="1" s="1"/>
  <c r="Q173" i="1"/>
  <c r="Q175" i="1"/>
  <c r="Q181" i="1"/>
  <c r="Q180" i="1" s="1"/>
  <c r="Q200" i="1"/>
  <c r="Q199" i="1" s="1"/>
  <c r="Q206" i="1"/>
  <c r="Q205" i="1" s="1"/>
  <c r="Q221" i="1"/>
  <c r="Q230" i="1"/>
  <c r="Q229" i="1" s="1"/>
  <c r="Q237" i="1"/>
  <c r="Q236" i="1" s="1"/>
  <c r="Q241" i="1"/>
  <c r="Q240" i="1" s="1"/>
  <c r="Q248" i="1"/>
  <c r="Q247" i="1" s="1"/>
  <c r="Q252" i="1"/>
  <c r="Q253" i="1"/>
  <c r="Q260" i="1"/>
  <c r="Q259" i="1" s="1"/>
  <c r="Q204" i="1"/>
  <c r="Q203" i="1" s="1"/>
  <c r="Q214" i="1"/>
  <c r="Q216" i="1"/>
  <c r="Q226" i="1"/>
  <c r="Q243" i="1"/>
  <c r="Q242" i="1" s="1"/>
  <c r="Q255" i="1"/>
  <c r="Q254" i="1" s="1"/>
  <c r="Q239" i="1"/>
  <c r="Q238" i="1" s="1"/>
  <c r="Q262" i="1"/>
  <c r="Q261" i="1" s="1"/>
  <c r="Q265" i="1"/>
  <c r="Q264" i="1" s="1"/>
  <c r="Q269" i="1"/>
  <c r="Q268" i="1" s="1"/>
  <c r="Q273" i="1"/>
  <c r="Q272" i="1" s="1"/>
  <c r="Q267" i="1"/>
  <c r="Q266" i="1" s="1"/>
  <c r="Q271" i="1"/>
  <c r="Q270" i="1" s="1"/>
  <c r="Q276" i="1"/>
  <c r="M614" i="1"/>
  <c r="Q317" i="1"/>
  <c r="Q316" i="1" s="1"/>
  <c r="Q352" i="1"/>
  <c r="Q369" i="1"/>
  <c r="G506" i="1"/>
  <c r="K506" i="1"/>
  <c r="K381" i="1" s="1"/>
  <c r="O506" i="1"/>
  <c r="O381" i="1" s="1"/>
  <c r="I614" i="1"/>
  <c r="Q344" i="1"/>
  <c r="Q343" i="1" s="1"/>
  <c r="Q346" i="1"/>
  <c r="Q345" i="1" s="1"/>
  <c r="Q348" i="1"/>
  <c r="Q347" i="1" s="1"/>
  <c r="Q614" i="1" l="1"/>
  <c r="C15" i="4" s="1"/>
  <c r="P381" i="1"/>
  <c r="G381" i="1"/>
  <c r="J381" i="1"/>
  <c r="Q89" i="1"/>
  <c r="F381" i="1"/>
  <c r="I381" i="1"/>
  <c r="L381" i="1"/>
  <c r="E381" i="1"/>
  <c r="H381" i="1"/>
  <c r="M381" i="1"/>
  <c r="N381" i="1"/>
  <c r="Q315" i="1"/>
  <c r="Q220" i="1"/>
  <c r="Q277" i="1"/>
  <c r="C12" i="4" s="1"/>
  <c r="Q212" i="1"/>
  <c r="Q64" i="1"/>
  <c r="Q63" i="1" s="1"/>
  <c r="Q328" i="1"/>
  <c r="O10" i="1"/>
  <c r="Q225" i="1"/>
  <c r="F10" i="1"/>
  <c r="Q382" i="1"/>
  <c r="L10" i="1"/>
  <c r="K10" i="1"/>
  <c r="I10" i="1"/>
  <c r="Q506" i="1"/>
  <c r="J10" i="1"/>
  <c r="Q211" i="1"/>
  <c r="P10" i="1"/>
  <c r="H10" i="1"/>
  <c r="Q342" i="1"/>
  <c r="Q233" i="1"/>
  <c r="Q196" i="1"/>
  <c r="Q22" i="1"/>
  <c r="Q10" i="1" s="1"/>
  <c r="C9" i="4" s="1"/>
  <c r="Q104" i="1"/>
  <c r="Q139" i="1"/>
  <c r="Q138" i="1" s="1"/>
  <c r="Q49" i="1"/>
  <c r="N10" i="1"/>
  <c r="E10" i="1"/>
  <c r="Q113" i="1"/>
  <c r="Q274" i="1"/>
  <c r="Q263" i="1" s="1"/>
  <c r="Q256" i="1"/>
  <c r="Q251" i="1"/>
  <c r="Q246" i="1" s="1"/>
  <c r="Q179" i="1"/>
  <c r="Q172" i="1"/>
  <c r="Q163" i="1"/>
  <c r="Q120" i="1"/>
  <c r="Q72" i="1"/>
  <c r="Q314" i="1" l="1"/>
  <c r="C13" i="4" s="1"/>
  <c r="F627" i="1"/>
  <c r="G627" i="1"/>
  <c r="M627" i="1"/>
  <c r="L627" i="1"/>
  <c r="Q381" i="1"/>
  <c r="C14" i="4" s="1"/>
  <c r="P627" i="1"/>
  <c r="K627" i="1"/>
  <c r="J627" i="1"/>
  <c r="O627" i="1"/>
  <c r="I627" i="1"/>
  <c r="H627" i="1"/>
  <c r="N627" i="1"/>
  <c r="Q48" i="1"/>
  <c r="C10" i="4" s="1"/>
  <c r="C17" i="4" s="1"/>
  <c r="Q158" i="1"/>
  <c r="Q137" i="1" s="1"/>
  <c r="C11" i="4" s="1"/>
  <c r="E627" i="1"/>
  <c r="Q627" i="1" l="1"/>
</calcChain>
</file>

<file path=xl/sharedStrings.xml><?xml version="1.0" encoding="utf-8"?>
<sst xmlns="http://schemas.openxmlformats.org/spreadsheetml/2006/main" count="2499" uniqueCount="1131">
  <si>
    <t>MUNICIPIO DE GUAYMAS, SONORA</t>
  </si>
  <si>
    <t>Hoja de Trabajo</t>
  </si>
  <si>
    <t>Organismo Paramunicipal</t>
  </si>
  <si>
    <t>01</t>
  </si>
  <si>
    <t>Instituto de Festividades de Guaymas</t>
  </si>
  <si>
    <t>Clave</t>
  </si>
  <si>
    <t>Denominación de la Partida</t>
  </si>
  <si>
    <t>Presupuesto 2016</t>
  </si>
  <si>
    <t>Presupuesto 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</si>
  <si>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</si>
  <si>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</si>
  <si>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</si>
  <si>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</si>
  <si>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</si>
  <si>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</si>
  <si>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</si>
  <si>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</si>
  <si>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</si>
  <si>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</si>
  <si>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</si>
  <si>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</si>
  <si>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1000</t>
  </si>
  <si>
    <t>SERVICIOS PERSONALES</t>
  </si>
  <si>
    <t>1100</t>
  </si>
  <si>
    <t>REMUNERACIONES AL PERSONAL DE CARÁCTER PERMANENTE</t>
  </si>
  <si>
    <t>111</t>
  </si>
  <si>
    <t>DIETAS</t>
  </si>
  <si>
    <t>11101</t>
  </si>
  <si>
    <t>Dietas</t>
  </si>
  <si>
    <t>113</t>
  </si>
  <si>
    <t>SUELDO BASE AL PERSONAL PERMANENTE</t>
  </si>
  <si>
    <t>11301</t>
  </si>
  <si>
    <t>Sueldos</t>
  </si>
  <si>
    <t>11303</t>
  </si>
  <si>
    <t>Remuneraciones Diversas</t>
  </si>
  <si>
    <t>1200</t>
  </si>
  <si>
    <t>REMUNERACIONES AL PERSONAL DE CARÁCTER EVENTUAL</t>
  </si>
  <si>
    <t>121</t>
  </si>
  <si>
    <t>HONORARIOS ASIMILABLES A SALARIOS</t>
  </si>
  <si>
    <t>12101</t>
  </si>
  <si>
    <t xml:space="preserve">Honorarios  </t>
  </si>
  <si>
    <t>122</t>
  </si>
  <si>
    <t>SUELDO BASE AL PERSONAL EVENTUAL</t>
  </si>
  <si>
    <t>12201</t>
  </si>
  <si>
    <t>Sueldos base al personal eventual</t>
  </si>
  <si>
    <t>1300</t>
  </si>
  <si>
    <t>REMUNERACIONES ADICIONALES Y ESPECIALES</t>
  </si>
  <si>
    <t>131</t>
  </si>
  <si>
    <t>PRIMAS POR AÑOS DE SERVICIOS EFECTIVOS PRESTADOS</t>
  </si>
  <si>
    <t>13101</t>
  </si>
  <si>
    <t>Prima quinquenal por años de servicio efectivos prestados</t>
  </si>
  <si>
    <t>132</t>
  </si>
  <si>
    <t>PRIMAS DE VACACIONES, DOMINICAL, GRATIFICACIÓN DE FIN DE AÑO</t>
  </si>
  <si>
    <t>13201</t>
  </si>
  <si>
    <t>Prima de vacaciones y dominical</t>
  </si>
  <si>
    <t>13202</t>
  </si>
  <si>
    <t>Aguinaldo o Gratificaciónd e fin de año</t>
  </si>
  <si>
    <t>133</t>
  </si>
  <si>
    <t>HORAS EXTRAORDINARIAS</t>
  </si>
  <si>
    <t>13301</t>
  </si>
  <si>
    <t>Remuneraciones por horas extraordinarias</t>
  </si>
  <si>
    <t>134</t>
  </si>
  <si>
    <t>COMPENSACIONES</t>
  </si>
  <si>
    <t>13403</t>
  </si>
  <si>
    <t>Estímulos al personal de confianza</t>
  </si>
  <si>
    <t>13404</t>
  </si>
  <si>
    <t>BONO DE PRODUCTIVIDAD</t>
  </si>
  <si>
    <t>137</t>
  </si>
  <si>
    <t>HONORARIOS ESPECIALES</t>
  </si>
  <si>
    <t>13701</t>
  </si>
  <si>
    <t>Honorarios especiales</t>
  </si>
  <si>
    <t>1400</t>
  </si>
  <si>
    <t>SEFURIDAD SOCIAL</t>
  </si>
  <si>
    <t>141</t>
  </si>
  <si>
    <t>APORTACIONES DE SEGURIDAD SOCIAL</t>
  </si>
  <si>
    <t>14101</t>
  </si>
  <si>
    <t>Cuotas por servicio médico del isssteson</t>
  </si>
  <si>
    <t>14106</t>
  </si>
  <si>
    <t>Otras prestaciones de seguridad social</t>
  </si>
  <si>
    <t>1500</t>
  </si>
  <si>
    <t>OTRAS APORTACIONES SOCIALES Y ECONÓMICAS</t>
  </si>
  <si>
    <t>152</t>
  </si>
  <si>
    <t>INDEMNIZACIONES</t>
  </si>
  <si>
    <t>15202</t>
  </si>
  <si>
    <t>Pago de liquidaciones</t>
  </si>
  <si>
    <t>154</t>
  </si>
  <si>
    <t>PRESTACIONES CONTRACTUALES</t>
  </si>
  <si>
    <t>15409</t>
  </si>
  <si>
    <t>Bono para despensa</t>
  </si>
  <si>
    <t>15416</t>
  </si>
  <si>
    <t>Apoyo para útiles escolares</t>
  </si>
  <si>
    <t>1700</t>
  </si>
  <si>
    <t>PAGOS DE ESTÍMULOS A SERVICORES PÚBLICOS</t>
  </si>
  <si>
    <t>171</t>
  </si>
  <si>
    <t>ESTÍMULOS</t>
  </si>
  <si>
    <t>17102</t>
  </si>
  <si>
    <t>Estímulos al personal</t>
  </si>
  <si>
    <t>MATERIALES Y SUMINISTROS</t>
  </si>
  <si>
    <t>MATERIALES DE ADMINISTRACION, EMISIÓN DE DOCUMENTOS Y ARTÍCULOS OFICIALES</t>
  </si>
  <si>
    <t>MATERIALES, UTILES Y EQUIPOS MENORES DE OFICINA</t>
  </si>
  <si>
    <t>Materiales, útiles y equipos menores de oficina</t>
  </si>
  <si>
    <t>MATERIALES Y UTILES DE IMPRESIÓN Y REPRODUCCION</t>
  </si>
  <si>
    <t>Materiales y útiles de impresión y reproducción</t>
  </si>
  <si>
    <t>MATERIAL IMPRESO E INFORMACION DIGITAL</t>
  </si>
  <si>
    <t>Material para información</t>
  </si>
  <si>
    <t>MATERIAL DE LIMPIEZA</t>
  </si>
  <si>
    <t>Material de limpieza</t>
  </si>
  <si>
    <t>MATERIALES Y UTILES DE ENSEÑANZA</t>
  </si>
  <si>
    <t>Materiales educativos</t>
  </si>
  <si>
    <t>Materiales y suministros para planteles educativos</t>
  </si>
  <si>
    <t>MATERIALES PARA EL REGISTRO E IDENTIFICACION DE BIENES Y PERSONAS</t>
  </si>
  <si>
    <t>Placas, engomados, calcamonias y hologramas</t>
  </si>
  <si>
    <t>ALIMENTOS Y UTENSILIOS</t>
  </si>
  <si>
    <t>PRODUCTOS ALIMENTICIOS PARA PERSONAS</t>
  </si>
  <si>
    <t>Productos alimenticios para el personal en las instalaciones</t>
  </si>
  <si>
    <t>Alimentación de personas en procesos de readaptación social</t>
  </si>
  <si>
    <t>Adquisición de agua potable</t>
  </si>
  <si>
    <t>PRODUCTOS ALIMENTICIOS PARA ANIMALES</t>
  </si>
  <si>
    <t>Alimentación de animales</t>
  </si>
  <si>
    <t>UTENSILIOS PARA EL SERVICIO DE ALIMENTACION</t>
  </si>
  <si>
    <t>Utensilios para el servicio de alimentación</t>
  </si>
  <si>
    <t>MATERIALES Y ARTICULOS DE CONSTRUCCIÓN Y REPARACIÓN</t>
  </si>
  <si>
    <t>CEMENTO Y PRODUCTOS DE CONCRETO</t>
  </si>
  <si>
    <t>Cemento y productos de concreto</t>
  </si>
  <si>
    <t>CAL, YESO Y PRODUCTOS DE YESO</t>
  </si>
  <si>
    <t>Cal, yeso y  productos de yeso</t>
  </si>
  <si>
    <t>244</t>
  </si>
  <si>
    <t>MADERAY PRODUCTOS DE MADERA</t>
  </si>
  <si>
    <t>24401</t>
  </si>
  <si>
    <t>Madera y productos de madera</t>
  </si>
  <si>
    <t>245</t>
  </si>
  <si>
    <t>VIDRIO Y PRODUCTOS DE VIDRIO</t>
  </si>
  <si>
    <t>24501</t>
  </si>
  <si>
    <t>Vidrio y productos de vidrio</t>
  </si>
  <si>
    <t>MATERIAL ELECTRICO Y ELECTRONICO</t>
  </si>
  <si>
    <t xml:space="preserve">   Material eléctrico y electrónico</t>
  </si>
  <si>
    <t>247</t>
  </si>
  <si>
    <t>ARTICULOS METALICOS PARA LA CONSTRUCCION</t>
  </si>
  <si>
    <t>Artículos metálicos para la construcción</t>
  </si>
  <si>
    <t>MATERIALES COMPLEMENTARIOS</t>
  </si>
  <si>
    <t xml:space="preserve">   Materiales complementarios</t>
  </si>
  <si>
    <t>OTROS MATERIALES Y ARTICULOS DE CONSTRUCCION Y REPARACION</t>
  </si>
  <si>
    <t xml:space="preserve">   Otros materiales y artículos de construcción y reparación</t>
  </si>
  <si>
    <t>PRODUCTOS QUIMICOS, FARMACEUTICOS Y DE LABORATORIO</t>
  </si>
  <si>
    <t>PRODUCTOS QUIMICOS BASICOS</t>
  </si>
  <si>
    <t>Productos químicos básicos</t>
  </si>
  <si>
    <t>FERTILIZANTES, PESTICIDAS Y OTROS AGROQUIMICOS</t>
  </si>
  <si>
    <t>Fertilizantes, pesticidas y otros agroquímicos</t>
  </si>
  <si>
    <t>MEDICINAS Y PRODUCTOS FARMACEUTICOS</t>
  </si>
  <si>
    <t xml:space="preserve">   Medicinas y productos farmacéuticos</t>
  </si>
  <si>
    <t>MATERIALES, ACCESORIOS Y SUMINISTROS MEDICOS</t>
  </si>
  <si>
    <t xml:space="preserve">   Materiales, accesorios y suministros médicos</t>
  </si>
  <si>
    <t>MATERIALES, ACCESORIOS Y SUMINISTROS DE LABORATORIO</t>
  </si>
  <si>
    <t xml:space="preserve">   Materiales, accesorios y suministros de laboratorio</t>
  </si>
  <si>
    <t>COMBUSTIBLES, LUBRICANTES Y ADITIVOS</t>
  </si>
  <si>
    <t xml:space="preserve">   Combustibles</t>
  </si>
  <si>
    <t>Lubricantes y Aditivos</t>
  </si>
  <si>
    <t>VESTUARIO, BLANCOS, PRENDAS DE PROTECCION Y ARTICULOS DEPORTIVOS</t>
  </si>
  <si>
    <t>VESTUARIO Y UNIFORMES</t>
  </si>
  <si>
    <t xml:space="preserve">    Vestuario y uniformes</t>
  </si>
  <si>
    <t>PRENDAS DE SEGURIDAD Y PROTECCION PERSONAL</t>
  </si>
  <si>
    <t xml:space="preserve">    Prendas de seguridad y protección personal</t>
  </si>
  <si>
    <t>ARTICULOS DEPORTIVOS</t>
  </si>
  <si>
    <t xml:space="preserve">    Artículos deportivos</t>
  </si>
  <si>
    <t>BLANCOS Y OTROS PRODUCTOS TEXTILES, EXCEPTO PRENDAS DE VESTIR</t>
  </si>
  <si>
    <t xml:space="preserve">    Blancos y otros productos textiles, excepto prendas de vestir    </t>
  </si>
  <si>
    <t>MATERIALES Y SUMINISTROS PARA SEGURIDAD</t>
  </si>
  <si>
    <t>SUSTANCIAS Y MATERIALES EXPLOSIVOS</t>
  </si>
  <si>
    <t xml:space="preserve">    Sustancias materiales explosivas  </t>
  </si>
  <si>
    <t>MATERIALES DE SEGURIDA PUBLICA</t>
  </si>
  <si>
    <t xml:space="preserve">   Materiales de seguridad pública</t>
  </si>
  <si>
    <t>PRENDAS DE PROTECCIÓN PAA SEGURIDAD PÚBLICA Y NACIONAL</t>
  </si>
  <si>
    <t>Prendas de protección  para seguridad pública y nacional</t>
  </si>
  <si>
    <t>HERRAMIENTAS, REFACCIONES Y ACCESORIOS MENORES</t>
  </si>
  <si>
    <t>HERRAMIENTAS MENORES</t>
  </si>
  <si>
    <t xml:space="preserve">   Herramientas menores</t>
  </si>
  <si>
    <t>REFACCIONES Y ACCESORIOS MENORES DE EDIFICIOS</t>
  </si>
  <si>
    <t xml:space="preserve">   Refacciones y accesorios menores de edificios</t>
  </si>
  <si>
    <t>REFACCIONES Y ACCESORIOS MENORES DE MOBILIARIO Y EQUIPO DE ADMINISTRACION, EDUCACIONAL Y RECREATIVO</t>
  </si>
  <si>
    <t>Refacciones y accesorios menores de mobiliario y equipo de administración, educacional y recreativo</t>
  </si>
  <si>
    <t>REFACCIONES Y ACCESORIOS MENORES DE EQUIPO DE COMPUTO Y TECNOLOGIAS DE LA INFORMACION</t>
  </si>
  <si>
    <t>Refacciones y accesorios menores de equipo de computo y tecnologías de la información</t>
  </si>
  <si>
    <t>REFACCIONES Y ACCESORIOS MENORES DE EQUIPO DE TRANSPORTE</t>
  </si>
  <si>
    <t xml:space="preserve">   Refacciones y accesorios menores de equipo de transporte</t>
  </si>
  <si>
    <t>297</t>
  </si>
  <si>
    <t>REFACCIONES Y ACCESORIOS MENORES DE DEFENSA Y SEGURIDAD</t>
  </si>
  <si>
    <t>29701</t>
  </si>
  <si>
    <t>Refacciones y accesorios menores de defensa y seguridad</t>
  </si>
  <si>
    <t>298</t>
  </si>
  <si>
    <t>REFACCIONES Y ACCESORIOS MENORES DE MAQUINARIA Y OTROS EQUIPOS</t>
  </si>
  <si>
    <t>29801</t>
  </si>
  <si>
    <t>Refacciones y accesorios menores de maquinaria y otros equipos</t>
  </si>
  <si>
    <t>REFACCIONES Y ACCESORIOS MENORES OTROS BIENES MUEBLES</t>
  </si>
  <si>
    <t>Refacciones y accesorios menores otros bienes muebles</t>
  </si>
  <si>
    <t>SERVICIOS GENERALES</t>
  </si>
  <si>
    <t>SERVICIOS BASICOS</t>
  </si>
  <si>
    <t>ENERGIA ELECTRICA</t>
  </si>
  <si>
    <t>Energía eléctrica</t>
  </si>
  <si>
    <t>Energía eléctrica a escuelas</t>
  </si>
  <si>
    <t>Servicios e instalaciones para centros escolares</t>
  </si>
  <si>
    <t>Servicio de alumbrado público</t>
  </si>
  <si>
    <t>GAS</t>
  </si>
  <si>
    <t>Gas</t>
  </si>
  <si>
    <t>AGUA</t>
  </si>
  <si>
    <t>Agua potable</t>
  </si>
  <si>
    <t>TELEFONIA TRADICIONAL</t>
  </si>
  <si>
    <t>Telefonía tradicional</t>
  </si>
  <si>
    <t>TELEFONIA CELULAR</t>
  </si>
  <si>
    <t>Telefonía celular</t>
  </si>
  <si>
    <t>SERVICIOS DE TELECOMUNICACIONES Y SATELITES</t>
  </si>
  <si>
    <t>31601</t>
  </si>
  <si>
    <t>Servicio de telecomunicaciones y satélites</t>
  </si>
  <si>
    <t>SERVICIOS DE ACCESO A INTERNET, REDES Y PROCESAMIENTO DE INFORMACION</t>
  </si>
  <si>
    <t>Servicios de acceso a  Internet, redes y procesamiento de información</t>
  </si>
  <si>
    <t>SERVICIOS POSTALES Y TELEGRAFICOS</t>
  </si>
  <si>
    <t>Servicio Postal</t>
  </si>
  <si>
    <t>SERVICIO DE ARRENDAMIENTO</t>
  </si>
  <si>
    <t>ARRENDAMIENTO DE TERRENOS</t>
  </si>
  <si>
    <t>Arrendamiento de terrenos</t>
  </si>
  <si>
    <t>ARRENDAMIENTO DE EDIFICIOS</t>
  </si>
  <si>
    <t>Arrendamiento de edificios</t>
  </si>
  <si>
    <t>ARRENDAMIENTO DE MOBILIARIO Y EQUIPO DE ADMINISTRACION, EDUCACIONAL Y RECREATIVO</t>
  </si>
  <si>
    <t>Arrendamiento de muebles, maquinaria y equipo</t>
  </si>
  <si>
    <t>Arrendamiento de equipo y bienes informáticos</t>
  </si>
  <si>
    <t>ARRENDAMIENTO DE EQUIPO DE TRANSPORTE</t>
  </si>
  <si>
    <t>Arrendamiento de equipo de transporte</t>
  </si>
  <si>
    <t>ARRENDAMIENTO DE MAQUINARIA, OTROS EQUIPOS Y HERRAMIENTAS</t>
  </si>
  <si>
    <t>Arrendamiento de maquinaria, otros equipos y herramientas</t>
  </si>
  <si>
    <t>327</t>
  </si>
  <si>
    <t>ARRENDAMIENTO DE ACTIVOS INTENGIBLES</t>
  </si>
  <si>
    <t>32701</t>
  </si>
  <si>
    <t>Patentes, regalías y otros</t>
  </si>
  <si>
    <t>328</t>
  </si>
  <si>
    <t>ARRENDAMIENTO FINANCIERO</t>
  </si>
  <si>
    <t>32801</t>
  </si>
  <si>
    <t>Arrendamiento financiero de muebles, maquinaria y equipo</t>
  </si>
  <si>
    <t>32802</t>
  </si>
  <si>
    <t>Arrendamiento financiero de inmuebles</t>
  </si>
  <si>
    <t>32803</t>
  </si>
  <si>
    <t>Arrendamiento financiero de equipo de transporte</t>
  </si>
  <si>
    <t>32804</t>
  </si>
  <si>
    <t>Arrendamiento financiero de equipo de cómputo</t>
  </si>
  <si>
    <t>OTROS ARRENDAMIENTOS</t>
  </si>
  <si>
    <t>Otros arrendamientos</t>
  </si>
  <si>
    <t>SERVICIOS PROFESIONALES, CIENTIFICOS, TECNICOS Y OTROS SERVICIOS</t>
  </si>
  <si>
    <t>SERVICIOS LEGALES, DE CONTABILIDAD, AUDITORIASY RELACIONADOS</t>
  </si>
  <si>
    <t>Servicios legales, de contabilidad, auditorias y relacionados</t>
  </si>
  <si>
    <t>332</t>
  </si>
  <si>
    <t>SERVICIOS DE DISEÑO, ARQUITECTURA, INGENIERIA Y ACTIVIDADES RELACIONADAS</t>
  </si>
  <si>
    <t>33201</t>
  </si>
  <si>
    <t>Servicios de diseño, arquitectura, ingeniería y actividades relacionadas</t>
  </si>
  <si>
    <t>SERVICIOS DE CONSULTORIA ADMINISTRATIVA, PROCESOS, TECNICA Y EN TECNOLOGIAS DE LA INFORMACION</t>
  </si>
  <si>
    <t>Servicios de informática</t>
  </si>
  <si>
    <t>Servicios de consultarías</t>
  </si>
  <si>
    <t>SERVICIOS DE CAPACITACION</t>
  </si>
  <si>
    <t>Servicios de capacitación</t>
  </si>
  <si>
    <t>SERVICIOS DE APOYO ADMINISTRATIVO, TRADUCCION, FOTOCOPIADO E IMPRESIÓN</t>
  </si>
  <si>
    <t>33602</t>
  </si>
  <si>
    <t>Apoyo a inspectores ciudadanos</t>
  </si>
  <si>
    <t>Impresiones y publicaciones oficiales</t>
  </si>
  <si>
    <t>33604</t>
  </si>
  <si>
    <t>Edictos</t>
  </si>
  <si>
    <t>33605</t>
  </si>
  <si>
    <t>Licitaciones, convenios y convocatorias</t>
  </si>
  <si>
    <t>SERVICIOS DE VIGILANCIA</t>
  </si>
  <si>
    <t>Servicio de vigilancia</t>
  </si>
  <si>
    <t>SERVICIOS COMERCIALES, BANCARIOS, FINANCIEROS Y GASTOS INHERENTES</t>
  </si>
  <si>
    <t>SERVICIOS FINANCIEROS Y BANCARIOS</t>
  </si>
  <si>
    <t>Servicios financieros y bancarios</t>
  </si>
  <si>
    <t>342</t>
  </si>
  <si>
    <t>SERVICIOS DE COBRANZA, INVESTIGACIÓN CREDITICIA Y SIMILAR</t>
  </si>
  <si>
    <t>34201</t>
  </si>
  <si>
    <t>Servicios de cobranza, investigacón crediticia y similar</t>
  </si>
  <si>
    <t>SERVICIOS DE RECAUDACION, TRASLADO Y CUSTODIA DE VALORES</t>
  </si>
  <si>
    <t>Servicios de recaudación, traslado y custodia de valores</t>
  </si>
  <si>
    <t>SEGUROS DE RESPONSABILIDAD PATRIMONIAL Y FIANZAS</t>
  </si>
  <si>
    <t>Seguros de responsabilidad patrimonial y fianzas</t>
  </si>
  <si>
    <t>345</t>
  </si>
  <si>
    <t>SEGUROS DE BIENES PATRIMONIALES</t>
  </si>
  <si>
    <t>34501</t>
  </si>
  <si>
    <t>Seguros de bienes patrimoniales</t>
  </si>
  <si>
    <t>ALMACENAJE, ENVASE Y EMBALAJE</t>
  </si>
  <si>
    <t>Almacenaje, envase y embalaje</t>
  </si>
  <si>
    <t>FLETES Y MANIOBRAS</t>
  </si>
  <si>
    <t>Fletes y maniobras</t>
  </si>
  <si>
    <t>SERVICIOS DE INSTALACION, REPARACION, MANTENIMIENTO Y CONSERVACION</t>
  </si>
  <si>
    <t>CONSERVACION  Y MANTENIMIENTO MENOR DE IMUEBLES</t>
  </si>
  <si>
    <t>Mantenimiento y conservación de inmuebles</t>
  </si>
  <si>
    <t>Mantenimiento y conservación de áreas deportivas</t>
  </si>
  <si>
    <t>Mantenimiento y conservación de planteles escolares</t>
  </si>
  <si>
    <t>Mantenimiento y conservación de panteones</t>
  </si>
  <si>
    <t>INSTALACION, REPARACION Y MANTENIMIENTO DE MOBILIARIO Y EQUIPO DE ADMINISTRACION, EDUCACIONAL Y RECREATIVO</t>
  </si>
  <si>
    <t>Mantenimiento y conservación de mobiliario y equipo</t>
  </si>
  <si>
    <t>Mantenimiento y conservación de mobiliario y equipo para escuelas, laboratorios y talleres</t>
  </si>
  <si>
    <t>INSTALACION, REPARACION Y MANTENIMIENTO DE EQUIPO DE COMPUTO Y TECNOLOGIA DE LA INFORMACION</t>
  </si>
  <si>
    <t>35301</t>
  </si>
  <si>
    <t>Instalaciones</t>
  </si>
  <si>
    <t>Mantenimiento y conservación de bienes informáticos</t>
  </si>
  <si>
    <t>REPARACION Y MANTENIMIENTO DE EQUIPO DE TRANSPORTE</t>
  </si>
  <si>
    <t>Mantenimiento y conservación de equipo de transporte</t>
  </si>
  <si>
    <t>INSTALACION, REPARACION  Y MANTENIMIENTO DE MAQUINARIA, OTROS EQUIPOS Y HERRAMIENTAS</t>
  </si>
  <si>
    <t>Mantenimiento y conservación de maquinaria y equipo</t>
  </si>
  <si>
    <t>Mantenimiento y conservación de herramientas, maquinas herramientas, instrumentos, útiles y equipo.</t>
  </si>
  <si>
    <t>Mantenimiento y Conservación de Relleno Sanitario</t>
  </si>
  <si>
    <t>358</t>
  </si>
  <si>
    <t>SERVICIOS DE LIMPIEZA Y MANEJO DE DESECHOS</t>
  </si>
  <si>
    <t>35801</t>
  </si>
  <si>
    <t>Servicios de limpieza y manejo de desechos</t>
  </si>
  <si>
    <t>SERVICIOS DE JARDINERIA Y FUMIGACION</t>
  </si>
  <si>
    <t>Servicios de jardinería y fumigación</t>
  </si>
  <si>
    <t>SERVICIOS DE COMUNICACIÓN SOCIAL Y PUBLICIDAD</t>
  </si>
  <si>
    <t>DIFUSION POR RADIO, TELEVISION Y OTROS MEDIOS DE MENSAJES SOBRE PROGRAMAS Y ACTIVIDADES GUBERNAMENTALES</t>
  </si>
  <si>
    <t>Difusión por radio, televisión y otros medios de mensajes sobre programas y actividades gubernamentales</t>
  </si>
  <si>
    <t>DIFUSION POR RADIO, TELEVISION Y OTROS MEDIOS DE MENSAJES COMERCIALES PARA PROMOVER LA VENTA DE PRODUCTOS O SERVICIOS</t>
  </si>
  <si>
    <t>Difusión por radio, televisión y otros medios de mensajes comerciales para promover la venta de productos o servicios.</t>
  </si>
  <si>
    <t>SERVICIOS DE CREATIVIDAD, REPRODUCCION Y PRODUCCION DE PUBLICIDAD, EXCEPTO INTERNET</t>
  </si>
  <si>
    <t>Servicios de creatividad, reproducción  y producción de publicidad, excepto internet</t>
  </si>
  <si>
    <t>SERVICIOS DE REVELADO DE FOTOGRAFIAS</t>
  </si>
  <si>
    <t>Servicios de revelado de fotografías</t>
  </si>
  <si>
    <t>SERVICIO DE CREACION Y DIFUSION DE CONTENIDO EXCLUSIVAMENTE A TRAVES DE INTERNET</t>
  </si>
  <si>
    <t>Servicio de creación y difusión de contenido exclusivamente a través de Internet</t>
  </si>
  <si>
    <t>OTROS SERVICIOS DE INFORMACION</t>
  </si>
  <si>
    <t>Otros servicios de información</t>
  </si>
  <si>
    <t>SERVICIOS DE TRASLADO Y VIATICOS</t>
  </si>
  <si>
    <t>371</t>
  </si>
  <si>
    <t>PASAJES AEREOS</t>
  </si>
  <si>
    <t>37101</t>
  </si>
  <si>
    <t>Pasajes aéreos</t>
  </si>
  <si>
    <t>PASAJES TERRESTRES</t>
  </si>
  <si>
    <t>Pasajes terrestres nacionales para labores en campo y de supervisión</t>
  </si>
  <si>
    <t>VIATICOS EN EL PAÍS</t>
  </si>
  <si>
    <t>Viáticos en el país</t>
  </si>
  <si>
    <t>37502</t>
  </si>
  <si>
    <t>Gastos de camino</t>
  </si>
  <si>
    <t>OTROS SERVICIOS DE TRASLADO Y HOSPEDAJE</t>
  </si>
  <si>
    <t>Cuotas</t>
  </si>
  <si>
    <t>SERVICIOS OFICIALES</t>
  </si>
  <si>
    <t>381</t>
  </si>
  <si>
    <t>GASTOS DE CEREMONIAL</t>
  </si>
  <si>
    <t>38101</t>
  </si>
  <si>
    <t>Gastos de ceremonial</t>
  </si>
  <si>
    <t>GASTOS DE ORDEN SOCIAL Y  CULTURAL</t>
  </si>
  <si>
    <t>Gastos de orden social y cultural</t>
  </si>
  <si>
    <t>CONGRESOS Y CONVENCIONES</t>
  </si>
  <si>
    <t>Congresos y convenciones</t>
  </si>
  <si>
    <t>OTROS SERVICIOS GENERALES</t>
  </si>
  <si>
    <t>SERVICIOS FUNERARIOS Y CEMENTERIOS</t>
  </si>
  <si>
    <t>Servicios funerarios y de cementerios</t>
  </si>
  <si>
    <t>OTROS IMPUESTOS Y DERECHOS</t>
  </si>
  <si>
    <t>Impuestos y derechos</t>
  </si>
  <si>
    <t>IMPUESTOS Y DERECHOS DE IMPORTACION</t>
  </si>
  <si>
    <t>Impuestos y derechos de importación</t>
  </si>
  <si>
    <t>PENAS, MULTAS, ACCESORIOS Y ACTUALIZACIONES</t>
  </si>
  <si>
    <t>Penas, multas, accesorios y actualizaciones</t>
  </si>
  <si>
    <t>398</t>
  </si>
  <si>
    <t>IMPUESTO SOBRE NÓMINAS Y OTROS QUE SE DERIVEN DE UNA RELACIÓN LABORAL</t>
  </si>
  <si>
    <t>39801</t>
  </si>
  <si>
    <t>Impuesto sobre nóminas y otros que se deriven de una relación laboral</t>
  </si>
  <si>
    <t xml:space="preserve">Servicios asistenciales </t>
  </si>
  <si>
    <t>Servicio de administración del impuesto predial</t>
  </si>
  <si>
    <t>TRANSFERENCIAS, ASIGNACIONES, SUBSIDIOS Y OTRAS AYUDAS</t>
  </si>
  <si>
    <t>TRANSFERENCIAS INTERNAS Y ASIGNACIONES AL SECTOR PÚBLICO</t>
  </si>
  <si>
    <t>TRANSFERENCIAS INTERNAS OTORGADAS A ENTIDADES PARAESTATALES NO EMPRESARIALES Y NO FINANCIERAS</t>
  </si>
  <si>
    <t>Transferencias para servicios personales</t>
  </si>
  <si>
    <t>Transferencias para gastos de operación</t>
  </si>
  <si>
    <t>SUBSIDIOS Y SUBVENCIONES</t>
  </si>
  <si>
    <t>SUBSIDIOS DE VIVIENDA</t>
  </si>
  <si>
    <t>Subsidios a la vivienda</t>
  </si>
  <si>
    <t>43602</t>
  </si>
  <si>
    <t>Predial Ejidal</t>
  </si>
  <si>
    <t>43603</t>
  </si>
  <si>
    <t>Impuesto por la prestación de servicios de hospedaje</t>
  </si>
  <si>
    <t>43604</t>
  </si>
  <si>
    <t>Multas federales no fiscales</t>
  </si>
  <si>
    <t>43605</t>
  </si>
  <si>
    <t>Zona Federal</t>
  </si>
  <si>
    <t>AYUDAS SOCIALES</t>
  </si>
  <si>
    <t>AYUDAS SOCIALES A PERSONAS</t>
  </si>
  <si>
    <t>Ayudas sociales a personas</t>
  </si>
  <si>
    <t>Transferencias para apoyos en programas sociales</t>
  </si>
  <si>
    <t>BECAS Y OTRAS AYUDAS PARA PROGRAMAS DE CAPACITACION</t>
  </si>
  <si>
    <t>Becas educativas</t>
  </si>
  <si>
    <t>Becas de educación media y superior</t>
  </si>
  <si>
    <t>Fomento deportivo</t>
  </si>
  <si>
    <t>AYUDAS SOCIALES A INSTITUCIONES DE ENSEÑANZA</t>
  </si>
  <si>
    <t>Ayudas sociales a instituciones de enseñanza</t>
  </si>
  <si>
    <t>Acciones sociales básicas (desayunos escolares)</t>
  </si>
  <si>
    <t>AYUDAS SOCIALES A ACTIVIDADES CIENTIFICAS Y ACADEMICAS</t>
  </si>
  <si>
    <t>Ayudas culturales y sociales</t>
  </si>
  <si>
    <t>AYUDAS POR DESASTRES NATURALES Y OTROS SINIESTROS</t>
  </si>
  <si>
    <t>Mercancías para su distribución a la población</t>
  </si>
  <si>
    <t>4500</t>
  </si>
  <si>
    <t>PENSIONES Y JUBILACIONES</t>
  </si>
  <si>
    <t>451</t>
  </si>
  <si>
    <t xml:space="preserve">PENSIONES   </t>
  </si>
  <si>
    <t>45101</t>
  </si>
  <si>
    <t>Pensiones</t>
  </si>
  <si>
    <t>452</t>
  </si>
  <si>
    <t>JUBILACIONES</t>
  </si>
  <si>
    <t>45201</t>
  </si>
  <si>
    <t>Jubilaciones</t>
  </si>
  <si>
    <t>459</t>
  </si>
  <si>
    <t>OTRAS PENSIONES Y JUBILACIONES</t>
  </si>
  <si>
    <t>45901</t>
  </si>
  <si>
    <t>Otras pensiones y jubilaciones</t>
  </si>
  <si>
    <t>4800</t>
  </si>
  <si>
    <t>DONATIVOS</t>
  </si>
  <si>
    <t>481</t>
  </si>
  <si>
    <t>DONATIVOS A INSTITUCIONES SIN FINES DE LUCRO</t>
  </si>
  <si>
    <t>48101</t>
  </si>
  <si>
    <t>Donativos a instituciones sin fines de lucro</t>
  </si>
  <si>
    <t>BIENES MUEBLES, INMUEBLES E INTANGIBLES</t>
  </si>
  <si>
    <t>MOBILIARIO Y EQUIPO DE ADMINISTRACION</t>
  </si>
  <si>
    <t>MUEBLES DE OFICINA Y ESTANTERIA</t>
  </si>
  <si>
    <t>Mobiliario</t>
  </si>
  <si>
    <t>MUEBLES, EXCEPTO DE OFICINA Y ESTANTERIA</t>
  </si>
  <si>
    <t>Muebles, excepto de oficina y estantería</t>
  </si>
  <si>
    <t>BIENES ARTISTICOS, CULTURALES Y CIENTIFICOS</t>
  </si>
  <si>
    <t>Bienes artísticos, culturales y científicos</t>
  </si>
  <si>
    <t>EQUIPO DE COMPUTO Y DE TECNOLOGIAS DE LA INFORMACION</t>
  </si>
  <si>
    <t>Bienes informáticos</t>
  </si>
  <si>
    <t>OTROS MOBILIARIOS Y EQUIPOS DE ADMINISTRACION</t>
  </si>
  <si>
    <t>Equipo de administraciòn</t>
  </si>
  <si>
    <t>Mobiliario y equipo para escuelas, laboratorios y talleres</t>
  </si>
  <si>
    <t>Adquisición de señales de tránsito</t>
  </si>
  <si>
    <t>MOBILIARIO Y EQUIPO EDUCACIONAL Y RECREATIVO</t>
  </si>
  <si>
    <t>EQUIPOS Y APARATOS AUDIOVISUALES</t>
  </si>
  <si>
    <t>Equipos y aparatos audiovisuales</t>
  </si>
  <si>
    <t>APARATOS DEPORTIVOS</t>
  </si>
  <si>
    <t>Aparatos deportivos</t>
  </si>
  <si>
    <t>CAMARAS FOTOGRAFICAS Y DE VIDEO</t>
  </si>
  <si>
    <t>Cámaras fotográficas y de video</t>
  </si>
  <si>
    <t>529</t>
  </si>
  <si>
    <t>OTRO MOBILIARIO Y EQUIPO EDUCACIONAL Y RECREATIVO</t>
  </si>
  <si>
    <t>52901</t>
  </si>
  <si>
    <t>Otro mobiliario y equipo educacional y recreativo</t>
  </si>
  <si>
    <t>EQUIPO E INSTRUMENTAL MEDICO Y DE LABORATORIO</t>
  </si>
  <si>
    <t>EQUIPO MEDICO Y DE LABORATORIO</t>
  </si>
  <si>
    <t>Equipo médico y de laboratorio</t>
  </si>
  <si>
    <t>INSTRUMENTAL MEDICO Y DE LABORATORIO</t>
  </si>
  <si>
    <t>Instrumental médico y de laboratorio</t>
  </si>
  <si>
    <t>VEHICULOS Y EQUIPO DE TRANSPORTE</t>
  </si>
  <si>
    <t>AUTOMOVILES Y EQUIPOTERRESTRE</t>
  </si>
  <si>
    <t>Automóviles y camiones</t>
  </si>
  <si>
    <t>CARROCERIAS Y REMOLQUES</t>
  </si>
  <si>
    <t>Carrocerías  y remolques</t>
  </si>
  <si>
    <t>OTROS EQUIPOS DE TRANSPORTE</t>
  </si>
  <si>
    <t xml:space="preserve">   Otros equipos de transporte</t>
  </si>
  <si>
    <t>EQUIPO DE DEFENSA Y SEGURIDAD</t>
  </si>
  <si>
    <t>Maquinaria y equipo de defensa y seguridad pública</t>
  </si>
  <si>
    <t>MAQUINARIA, OTROS EQUIPOS Y HERRAMIENTAS</t>
  </si>
  <si>
    <t>MAQUINARIA Y EQUIPO INDUSTRIAL</t>
  </si>
  <si>
    <t>Maquinaria y equipo industrial</t>
  </si>
  <si>
    <t>MAQUINARIA  Y EQUIPO DE CONSTRUCCION</t>
  </si>
  <si>
    <t xml:space="preserve">   Maquinaria y equipo de construcción</t>
  </si>
  <si>
    <t>SISTEMAS DE AIRE ACONDICIONADO, CALEFACCION Y DE REFRIGERACION INDUSTRIAL Y COMERCIAL</t>
  </si>
  <si>
    <t>Sistemas de aire acondicionado, calefacción y de refrigeración industrial y comercial</t>
  </si>
  <si>
    <t>EQUIPO DE COMUNICACIÓN Y TELECOMUNICACION</t>
  </si>
  <si>
    <t xml:space="preserve">   Equipo de comunicación y telecomunicación</t>
  </si>
  <si>
    <t>EQUIPOS DE GENERACION ELECTRICA, APARATOS Y ACCESORIOS ELECTRICOS</t>
  </si>
  <si>
    <t>Maquinaria y equipo eléctrico y electrónico</t>
  </si>
  <si>
    <t>HERRAMIENTAS Y MAQUINAS-HERRAMIENTA</t>
  </si>
  <si>
    <t>Herramientas</t>
  </si>
  <si>
    <t>Refacciones y accesorios mayores</t>
  </si>
  <si>
    <t>ACTIVOS BIOLOGICOS</t>
  </si>
  <si>
    <t>ÁRBOLES Y PLANTAS</t>
  </si>
  <si>
    <t>Árboles y plantas</t>
  </si>
  <si>
    <t>BIENES INMUEBLES</t>
  </si>
  <si>
    <t>TERRENOS</t>
  </si>
  <si>
    <t>Terrenos</t>
  </si>
  <si>
    <t>VIVIENDAS</t>
  </si>
  <si>
    <t>Viviendas</t>
  </si>
  <si>
    <t>583</t>
  </si>
  <si>
    <t>EDIFICIOS Y LOCALES</t>
  </si>
  <si>
    <t>58301</t>
  </si>
  <si>
    <t xml:space="preserve">Edificios  </t>
  </si>
  <si>
    <t>OTROS BIENES INMUEBLES</t>
  </si>
  <si>
    <t>Otros bienes inmuebles</t>
  </si>
  <si>
    <t>ACTIVOS INTANGILES</t>
  </si>
  <si>
    <t>SOFTWARE</t>
  </si>
  <si>
    <t>Software</t>
  </si>
  <si>
    <t>INVERSIÓN PÚBLICA</t>
  </si>
  <si>
    <t>OBRA PÚBLICA EN BIENES DE DOMINIO PÚBLICO</t>
  </si>
  <si>
    <t>EDIFICACION HABITACIONAL</t>
  </si>
  <si>
    <t>Remodelación y mejoramiento</t>
  </si>
  <si>
    <t>Construcción y ampliación</t>
  </si>
  <si>
    <t>Pie de casa</t>
  </si>
  <si>
    <t>Piso firme</t>
  </si>
  <si>
    <t>Techo digno</t>
  </si>
  <si>
    <t>Paso a paso mi casa</t>
  </si>
  <si>
    <t>Lote de material</t>
  </si>
  <si>
    <t>Lotes y servicios</t>
  </si>
  <si>
    <t>Letrinización</t>
  </si>
  <si>
    <t>Subsidios</t>
  </si>
  <si>
    <t>Fonden</t>
  </si>
  <si>
    <t>Estudios y proyectos</t>
  </si>
  <si>
    <t>Empleo temporal</t>
  </si>
  <si>
    <t>61114</t>
  </si>
  <si>
    <t>Supervisiòn y control de calidad</t>
  </si>
  <si>
    <t>61115</t>
  </si>
  <si>
    <t>Fiscalizaqción y seguimiento</t>
  </si>
  <si>
    <t>EDIFICACION NO HABITACIONAL</t>
  </si>
  <si>
    <t>Construcción</t>
  </si>
  <si>
    <t>Ampliación</t>
  </si>
  <si>
    <t>Remodelación y rehabilitación</t>
  </si>
  <si>
    <t>Conservación y mantenimiento</t>
  </si>
  <si>
    <t>Equipamiento</t>
  </si>
  <si>
    <t>Infraestructura y equipamiento en materia de fomento industrial y de tecnología</t>
  </si>
  <si>
    <t>Infraestructura y equipamiento en materia de fomento y promoción comercial y turístico</t>
  </si>
  <si>
    <t>Infraestructura y equipamiento de materia de salud</t>
  </si>
  <si>
    <t>Infraestructura y equipamiento en materia de cultura, deporte y recreación</t>
  </si>
  <si>
    <t>Infraestructura y equipamiento en materia de educación inicial y especial</t>
  </si>
  <si>
    <t>Infraestructura y equipamiento en materia de educación preescolar</t>
  </si>
  <si>
    <t>Infraestructura y equipamiento en materia de educación primaria</t>
  </si>
  <si>
    <t>Infraestructura y equipamiento en materia de educación secundaria</t>
  </si>
  <si>
    <t>Infraestructura y equipamiento en materia de educación media superior</t>
  </si>
  <si>
    <t>Infraestructura y equipamiento en materia de educación superior</t>
  </si>
  <si>
    <t>Infraestructura y equipamiento en materia de educación para programas especiales</t>
  </si>
  <si>
    <t>Infraestructura y equipamiento en materia de recintos y edificios públicos</t>
  </si>
  <si>
    <t>61220</t>
  </si>
  <si>
    <t>Empleo Temporal</t>
  </si>
  <si>
    <t>61221</t>
  </si>
  <si>
    <t>3 x 1 para migrantes</t>
  </si>
  <si>
    <t>61222</t>
  </si>
  <si>
    <t>Supervisión y control de calidad</t>
  </si>
  <si>
    <t>61223</t>
  </si>
  <si>
    <t>Fiscalización y seguimiento</t>
  </si>
  <si>
    <t>CONSTRUCCION DE OBRAS PARA EL ABASTECIMIENTO DE AGUA, PETROLEO, GAS, ELECTRICIDAD Y TELECOMUNICACION</t>
  </si>
  <si>
    <t>Rehabilitación de sistemas de abastecimiento de agua potable</t>
  </si>
  <si>
    <t>Ampliación de sistemas de abastecimiento de agua potable</t>
  </si>
  <si>
    <t>Construcción de sistemas de abastecimiento de agua potable</t>
  </si>
  <si>
    <t>Estudios y proyectos para sistemas de abastecimiento de agua potable</t>
  </si>
  <si>
    <t>Fortalecimiento a organismos operadores de sistemas de agua potable</t>
  </si>
  <si>
    <t>Rehabilitación de sistemas de abastecimiento de agua potable para uso agrícola</t>
  </si>
  <si>
    <t>Ampliación de sistemas de abastecimiento de agua potable para uso agrícola</t>
  </si>
  <si>
    <t>Construcción de sistemas de abastecimiento de agua para uso agrícola</t>
  </si>
  <si>
    <t>Apoyo y fortalecimiento a los sistemas de operación de distritos de riego</t>
  </si>
  <si>
    <t>Infraestructura para generación y transmisión de energía eléctrica</t>
  </si>
  <si>
    <t>Infraestructura hidráulica (acueductos y presas)</t>
  </si>
  <si>
    <t>61313</t>
  </si>
  <si>
    <t>61314</t>
  </si>
  <si>
    <t>DIVISION DE TERRENOS Y CONSTRUCCION DE OBRAS DE URBANIZACION</t>
  </si>
  <si>
    <t>Obras de cabeza</t>
  </si>
  <si>
    <t>Infraestructura y equipamiento en materia de agua potable</t>
  </si>
  <si>
    <t>Infraestructura y equipamiento en materia de alcantarillado</t>
  </si>
  <si>
    <t>Electrificación urbana</t>
  </si>
  <si>
    <t>Electrificación rural</t>
  </si>
  <si>
    <t>Electrificación no convencional</t>
  </si>
  <si>
    <t>APAZU (Agua Potable, Alcantarillado y Saneamiento en Zonas Urbanas)</t>
  </si>
  <si>
    <t>Mejoramiento de imagen urbana</t>
  </si>
  <si>
    <t>Infraestructura básica y equipamiento social</t>
  </si>
  <si>
    <t>CECOP</t>
  </si>
  <si>
    <t>Construcción y rehabilitación de calles</t>
  </si>
  <si>
    <t>Plazas cívicas y jardines</t>
  </si>
  <si>
    <t>Vialidades urbanas</t>
  </si>
  <si>
    <t>Equipamiento urbano</t>
  </si>
  <si>
    <t>Pavimentación de calles y avenidas</t>
  </si>
  <si>
    <t>Transporte urbano e inter-urbano</t>
  </si>
  <si>
    <t>61424</t>
  </si>
  <si>
    <t>61425</t>
  </si>
  <si>
    <t>CONSTRUCCION DE VIAS DE COMUNICACIÓN</t>
  </si>
  <si>
    <t>Reconstrucción</t>
  </si>
  <si>
    <t>Modernización y ampliación</t>
  </si>
  <si>
    <t>Conservación</t>
  </si>
  <si>
    <t>Transporte</t>
  </si>
  <si>
    <t>Caminos rurales</t>
  </si>
  <si>
    <t>Carreteras alimentadoras</t>
  </si>
  <si>
    <t>61510</t>
  </si>
  <si>
    <t>Aeropuertos infraestructura</t>
  </si>
  <si>
    <t>61511</t>
  </si>
  <si>
    <t>Aeropistas</t>
  </si>
  <si>
    <t>61512</t>
  </si>
  <si>
    <t>Puentes y pasos a desnivel</t>
  </si>
  <si>
    <t>61513</t>
  </si>
  <si>
    <t>61514</t>
  </si>
  <si>
    <t>OTRAS CONSTRUCCIONES DE INGENIERIA CIVIL U OBRA PESADA</t>
  </si>
  <si>
    <t>Estudios  y proyectos</t>
  </si>
  <si>
    <t>Construcción de presas</t>
  </si>
  <si>
    <t>Obras marítimas</t>
  </si>
  <si>
    <t>Obras fluviales</t>
  </si>
  <si>
    <t>61608</t>
  </si>
  <si>
    <t>61909</t>
  </si>
  <si>
    <t>INSTALACIONES Y EQUIPAMIENTO EN CONSTRUCCIONES</t>
  </si>
  <si>
    <t>Instalaciones eléctricas</t>
  </si>
  <si>
    <t>Instalaciones hidrosanitarias</t>
  </si>
  <si>
    <t>Instalaciones de gas</t>
  </si>
  <si>
    <t>Instalaciones de aire acondicionado y calefacción</t>
  </si>
  <si>
    <t>Instalaciones electromecánicas</t>
  </si>
  <si>
    <t>Otras instalaciones</t>
  </si>
  <si>
    <t>61708</t>
  </si>
  <si>
    <t>61709</t>
  </si>
  <si>
    <t>TRABAJOS DE ACABADOS EN EDIFICACIONES Y OTROS TRABAJOS ESPECIALIZADOS</t>
  </si>
  <si>
    <t>Trabajos de acabados en edificaciones en general</t>
  </si>
  <si>
    <t>Demoliciones</t>
  </si>
  <si>
    <t>Preparación de terrenos para construcción</t>
  </si>
  <si>
    <t>61905</t>
  </si>
  <si>
    <t>61906</t>
  </si>
  <si>
    <t>OBRA PÚBLICA EN BIENES PROPIOS</t>
  </si>
  <si>
    <t>62106</t>
  </si>
  <si>
    <t>62107</t>
  </si>
  <si>
    <t>Infraestructura y equipamiento en materia de fomento y promoción industrial y de tecnología</t>
  </si>
  <si>
    <t>62220</t>
  </si>
  <si>
    <t>62221</t>
  </si>
  <si>
    <t>CONSTRUCCION DE OBRAS PARA EL ABASTECIMIENTO DE AGUA, PETROLEO, GAS, ELECTRICIDAD Y TELECOMUNICACIONES</t>
  </si>
  <si>
    <t>Rehabilitación de sistemas de abastecimiento de agua para uso agrícola</t>
  </si>
  <si>
    <t>Ampliación de sistemas de abastecimiento de agua para uso agrícola</t>
  </si>
  <si>
    <t>62313</t>
  </si>
  <si>
    <t>62314</t>
  </si>
  <si>
    <t>APAZU (Agua potable, alcantarillado y saneamiento en zonas urbanas)</t>
  </si>
  <si>
    <t>Cecop</t>
  </si>
  <si>
    <t>Transporte urbano e inter urbano</t>
  </si>
  <si>
    <t>62419</t>
  </si>
  <si>
    <t>62420</t>
  </si>
  <si>
    <t>62512</t>
  </si>
  <si>
    <t>62513</t>
  </si>
  <si>
    <t>62608</t>
  </si>
  <si>
    <t>62609</t>
  </si>
  <si>
    <t>62708</t>
  </si>
  <si>
    <t>62709</t>
  </si>
  <si>
    <t>62905</t>
  </si>
  <si>
    <t>62906</t>
  </si>
  <si>
    <t>PROYECTOS PRODUCTIVOS Y ACCIONES DE FOMENTO</t>
  </si>
  <si>
    <t>ESTUDIOS, FORMULACION Y EVALUACION DE PROYECTOS PRODUCTIVOS NO INCLUIDOS EN CONCEPTOS ANTERIORES DE ESTE CAPITULO</t>
  </si>
  <si>
    <t>Estudios, formulación y evaluación de proyectos productivos no incluidos en conceptos anteriores de este capítulo</t>
  </si>
  <si>
    <t>EJECUCION DE PROYECTOS PRODUCTIVOS NO INCLUIDOS EN CONCEPTOS ANTERIORES DE ESTE CAPITULO</t>
  </si>
  <si>
    <t>Ejecución de proyectos productivos no incluidos en conceptos anteriores de este capítulo</t>
  </si>
  <si>
    <t>63202</t>
  </si>
  <si>
    <t xml:space="preserve">Promoción para el desarrollo económico </t>
  </si>
  <si>
    <t>DEUDA PUBLICA</t>
  </si>
  <si>
    <t>AMORTIZACION DE LA DEUDA PUBLICA</t>
  </si>
  <si>
    <t>AMORTIZACION DE LA DEUDA INTERNA CON INSTITUCIONES DE CRÉDITO</t>
  </si>
  <si>
    <t>Amortización capital largo plazo</t>
  </si>
  <si>
    <t>Amortización de capital corto plazo</t>
  </si>
  <si>
    <t>INTERESES DE LA DEUDA PUBLICA</t>
  </si>
  <si>
    <t>INTERESES DE LA DEUDA INTERNA CON INSTITUCIONES DE CREDITO</t>
  </si>
  <si>
    <t>Pago de intereses a largo plazo</t>
  </si>
  <si>
    <t>Pago de intereses de corto plazo</t>
  </si>
  <si>
    <t>ADEUDOS DE EJERCICIOS FISCALES ANTERIORES</t>
  </si>
  <si>
    <t>ADEFAS</t>
  </si>
  <si>
    <t>Adefas</t>
  </si>
  <si>
    <t>SUMA</t>
  </si>
  <si>
    <t>Presupuesto 2018</t>
  </si>
  <si>
    <t>PRESUPUESTO DE EGRESOS 2018</t>
  </si>
  <si>
    <t>CONTPAQ i</t>
  </si>
  <si>
    <t>INSTITUTO DE FESTIVIDADES DE GUAYMAS</t>
  </si>
  <si>
    <t>Hoja:      1</t>
  </si>
  <si>
    <t>Balanza de comprobación del 01/Ene/2017 al 31/Oct/2017</t>
  </si>
  <si>
    <t>Fecha: 12/Dic/2017</t>
  </si>
  <si>
    <t>C u e n t a</t>
  </si>
  <si>
    <t>N o m b r e</t>
  </si>
  <si>
    <t xml:space="preserve">Saldos </t>
  </si>
  <si>
    <t>Iniciales</t>
  </si>
  <si>
    <t>Actuales</t>
  </si>
  <si>
    <t>Deudor</t>
  </si>
  <si>
    <t>Acreedor</t>
  </si>
  <si>
    <t>Cargos</t>
  </si>
  <si>
    <t>Abonos</t>
  </si>
  <si>
    <t>110-00-00-00</t>
  </si>
  <si>
    <t>CIRCULANTE</t>
  </si>
  <si>
    <t xml:space="preserve"> </t>
  </si>
  <si>
    <t>110-10-00-00</t>
  </si>
  <si>
    <t>CAJA</t>
  </si>
  <si>
    <t>110-10-10-00</t>
  </si>
  <si>
    <t>Fondo fijo de caja</t>
  </si>
  <si>
    <t>110-20-00-00</t>
  </si>
  <si>
    <t>BANCOS</t>
  </si>
  <si>
    <t>110-20-01-00</t>
  </si>
  <si>
    <t>Scotiabank Inverlat Cta:255-8319</t>
  </si>
  <si>
    <t>110-30-00-00</t>
  </si>
  <si>
    <t>CUENTAS POR COBRAR</t>
  </si>
  <si>
    <t>110-30-02-00</t>
  </si>
  <si>
    <t>Clientes Letra B</t>
  </si>
  <si>
    <t>110-30-02-01</t>
  </si>
  <si>
    <t>Bebidas Mundiales, S.A. de C.V.</t>
  </si>
  <si>
    <t>110-30-03-00</t>
  </si>
  <si>
    <t>Clientes Letra C</t>
  </si>
  <si>
    <t>110-30-03-02</t>
  </si>
  <si>
    <t xml:space="preserve">Cervezas Cuauhtemoc Moctezuma, S.A. </t>
  </si>
  <si>
    <t>110-30-03-03</t>
  </si>
  <si>
    <t>Cacho Castellanos Felipe Francisco</t>
  </si>
  <si>
    <t>110-30-04-00</t>
  </si>
  <si>
    <t>Clientes Letra D</t>
  </si>
  <si>
    <t>110-30-04-01</t>
  </si>
  <si>
    <t>Dulcería MIramontes de Guaymas, S.A.</t>
  </si>
  <si>
    <t>110-40-00-00</t>
  </si>
  <si>
    <t>DEUDORES DIVERSOS</t>
  </si>
  <si>
    <t>110-40-02-00</t>
  </si>
  <si>
    <t>Deudores diversos "No Empresas"</t>
  </si>
  <si>
    <t>110-40-02-01</t>
  </si>
  <si>
    <t>Banco Nacional de México</t>
  </si>
  <si>
    <t>110-40-02-02</t>
  </si>
  <si>
    <t>Funcionarios y Empleados</t>
  </si>
  <si>
    <t>110-40-02-03</t>
  </si>
  <si>
    <t>Ismael Zaizar Flores</t>
  </si>
  <si>
    <t>110-40-02-05</t>
  </si>
  <si>
    <t>Jesus E Luna Padilla</t>
  </si>
  <si>
    <t>110-40-02-07</t>
  </si>
  <si>
    <t>Socorro Valenzuela Jocoby</t>
  </si>
  <si>
    <t>110-40-02-11</t>
  </si>
  <si>
    <t>Maria Guadalupe Urbina Celaya</t>
  </si>
  <si>
    <t>110-40-02-16</t>
  </si>
  <si>
    <t>Walter Barron Dominguez</t>
  </si>
  <si>
    <t>110-40-02-23</t>
  </si>
  <si>
    <t>TECATE</t>
  </si>
  <si>
    <t>110-40-02-29</t>
  </si>
  <si>
    <t>Amanda Rosas Fimbres</t>
  </si>
  <si>
    <t>110-40-02-31</t>
  </si>
  <si>
    <t>Exploraciones Mineras del Desierto, S.A. C.V.</t>
  </si>
  <si>
    <t>110-40-02-32</t>
  </si>
  <si>
    <t>Francisco Javier Millan Palazuelos</t>
  </si>
  <si>
    <t>110-40-02-33</t>
  </si>
  <si>
    <t>Raquel Jimenez Canseco</t>
  </si>
  <si>
    <t>110-40-02-34</t>
  </si>
  <si>
    <t>Gerardo Lara García</t>
  </si>
  <si>
    <t>110-40-02-38</t>
  </si>
  <si>
    <t>Talent Music Group, S.A. de C.V.</t>
  </si>
  <si>
    <t>110-40-02-39</t>
  </si>
  <si>
    <t>Francisco Jose Renteria Magdaleno</t>
  </si>
  <si>
    <t>110-40-02-40</t>
  </si>
  <si>
    <t>Hector Corral Amparano</t>
  </si>
  <si>
    <t>110-40-02-41</t>
  </si>
  <si>
    <t>Municipio de Guaymas, Sonora</t>
  </si>
  <si>
    <t>110-40-02-42</t>
  </si>
  <si>
    <t>Maria del Refugio Leon</t>
  </si>
  <si>
    <t>110-40-02-43</t>
  </si>
  <si>
    <t>Francisco Javier Cañedo Villegas</t>
  </si>
  <si>
    <t>110-40-02-44</t>
  </si>
  <si>
    <t>Isabel Campa Prieto</t>
  </si>
  <si>
    <t>110-40-02-45</t>
  </si>
  <si>
    <t>Anahi Guadalupe Ortiz Navarro</t>
  </si>
  <si>
    <t>110-40-02-50</t>
  </si>
  <si>
    <t>Brenda Lisbeth aceves Carrasco</t>
  </si>
  <si>
    <t>110-40-02-54</t>
  </si>
  <si>
    <t>Juan Luis Martinez Adame</t>
  </si>
  <si>
    <t>110-40-02-57</t>
  </si>
  <si>
    <t>Ortega Jimenez Ortega Lopez SC y Asociados</t>
  </si>
  <si>
    <t>110-40-02-60</t>
  </si>
  <si>
    <t>Ing. Javier Ballesteros Lopez</t>
  </si>
  <si>
    <t>110-40-02-67</t>
  </si>
  <si>
    <t>Ariel Noriega Carrasco (Imca)</t>
  </si>
  <si>
    <t>110-40-02-69</t>
  </si>
  <si>
    <t>Francisco Cañedo Villegas</t>
  </si>
  <si>
    <t>110-40-02-71</t>
  </si>
  <si>
    <t>Juan Jose Ruiz Nuñez</t>
  </si>
  <si>
    <t>110-40-02-73</t>
  </si>
  <si>
    <t>Jose Enrique Chavez Patlan</t>
  </si>
  <si>
    <t>110-40-02-78</t>
  </si>
  <si>
    <t>NATALIA TERESA VIDALES RODRIGUEZ</t>
  </si>
  <si>
    <t>110-40-02-79</t>
  </si>
  <si>
    <t>GRUPO SEED IMPRESIONES, SA DE CV</t>
  </si>
  <si>
    <t>110-40-02-80</t>
  </si>
  <si>
    <t>Cervezas Cuauhtemoc Moctezuma SA de CV</t>
  </si>
  <si>
    <t>110-40-63-00</t>
  </si>
  <si>
    <t>Maria Rosario Ibarra Moreno</t>
  </si>
  <si>
    <t>110-50-00-00</t>
  </si>
  <si>
    <t>IVA ACREDITABLE</t>
  </si>
  <si>
    <t>110-50-01-00</t>
  </si>
  <si>
    <t>Iva acreditable tasa 16%</t>
  </si>
  <si>
    <t>110-70-00-00</t>
  </si>
  <si>
    <t>ANTICIPO A PROVEEDORES</t>
  </si>
  <si>
    <t>110-70-00-02</t>
  </si>
  <si>
    <t>110-70-00-03</t>
  </si>
  <si>
    <t>Jesus E. Luna Padilla</t>
  </si>
  <si>
    <t>110-70-00-04</t>
  </si>
  <si>
    <t>Rigoberto Casillas Castañeda</t>
  </si>
  <si>
    <t>110-70-00-05</t>
  </si>
  <si>
    <t>José Angel Ledesma Quintero</t>
  </si>
  <si>
    <t>110-70-00-07</t>
  </si>
  <si>
    <t>Raquel Jimenez canseco</t>
  </si>
  <si>
    <t>110-70-00-17</t>
  </si>
  <si>
    <t>Martha Guadalupe Ahumada</t>
  </si>
  <si>
    <t>110-70-00-30</t>
  </si>
  <si>
    <t>Anticipo a Provedores</t>
  </si>
  <si>
    <t>110-70-31-00</t>
  </si>
  <si>
    <t>Neftali Ebenezer Zamora Ortiz</t>
  </si>
  <si>
    <t>120-00-00-00</t>
  </si>
  <si>
    <t>FIJO</t>
  </si>
  <si>
    <t>120-40-00-00</t>
  </si>
  <si>
    <t>MAQUINARIA Y EQUIPO</t>
  </si>
  <si>
    <t>120-40-01-00</t>
  </si>
  <si>
    <t>Motor perkins Mod 2004 reparado</t>
  </si>
  <si>
    <t>120-40-02-00</t>
  </si>
  <si>
    <t>Motor Completo Mod.1980 Serie:5029699B3</t>
  </si>
  <si>
    <t>120-40-03-00</t>
  </si>
  <si>
    <t>Motor Completo FORD Modelo1982 S/N</t>
  </si>
  <si>
    <t>120-40-04-00</t>
  </si>
  <si>
    <t>Motor Completo Dodge Mod1979 Serie:44-13311</t>
  </si>
  <si>
    <t>120-40-05-00</t>
  </si>
  <si>
    <t>Motor Completo Dodge Mod1980 Serie:L9-06694</t>
  </si>
  <si>
    <t>120-40-06-00</t>
  </si>
  <si>
    <t>Motor Completo Mod1982 Serie:GHA40596</t>
  </si>
  <si>
    <t>120-40-07-00</t>
  </si>
  <si>
    <t>Motor Completo Mod1990 S/N</t>
  </si>
  <si>
    <t>120-40-08-00</t>
  </si>
  <si>
    <t>Motor Completo Mod1990 Serie:44A258625A</t>
  </si>
  <si>
    <t>120-40-09-00</t>
  </si>
  <si>
    <t>Motor Completo Mod1989 Serie:JH567014</t>
  </si>
  <si>
    <t>120-40-10-00</t>
  </si>
  <si>
    <t>Motor Completo Mod1989 Serie:JH559191</t>
  </si>
  <si>
    <t>120-40-11-00</t>
  </si>
  <si>
    <t>Motor Completo Mod1990 Serie:IFDXJ75PQLVA3596</t>
  </si>
  <si>
    <t>120-40-12-00</t>
  </si>
  <si>
    <t>Motor Completo Mod1990 Serie: JH572193</t>
  </si>
  <si>
    <t>120-40-13-00</t>
  </si>
  <si>
    <t xml:space="preserve">Sierra Circular </t>
  </si>
  <si>
    <t>120-40-14-00</t>
  </si>
  <si>
    <t>Compresor Silencioso libre de aceite</t>
  </si>
  <si>
    <t>120-40-15-00</t>
  </si>
  <si>
    <t xml:space="preserve">Planta de luz marca genera mod 1669-0 </t>
  </si>
  <si>
    <t>120-50-00-00</t>
  </si>
  <si>
    <t>EQUIPO DE TRANSPORTE</t>
  </si>
  <si>
    <t>120-50-00-12</t>
  </si>
  <si>
    <t>Pick up Mod. 1994</t>
  </si>
  <si>
    <t>120-50-01-00</t>
  </si>
  <si>
    <t>Batanga sin Motor sin Estructura Metálica</t>
  </si>
  <si>
    <t>120-50-02-00</t>
  </si>
  <si>
    <t>Batanga Sin Motor Estructura Metálica Incompleta</t>
  </si>
  <si>
    <t>120-50-03-00</t>
  </si>
  <si>
    <t>Batanga sin Motor Estruc Metal Sup e Inf</t>
  </si>
  <si>
    <t>120-50-04-00</t>
  </si>
  <si>
    <t>Batanga Chica 41/2 mts 3 ejes piso de madera</t>
  </si>
  <si>
    <t>120-50-05-00</t>
  </si>
  <si>
    <t>Batanga Chica de 41/2 mts 3 ejes piso de madera</t>
  </si>
  <si>
    <t>120-50-06-00</t>
  </si>
  <si>
    <t>Batanga Chica de 41/2 3 ejes piso de madera</t>
  </si>
  <si>
    <t>120-50-07-00</t>
  </si>
  <si>
    <t>Batanga Chica de 41/2 3 ejes piso madera estruc me</t>
  </si>
  <si>
    <t>120-50-08-00</t>
  </si>
  <si>
    <t>Batanga Chica de 41/2 3 ejes piso madera est met</t>
  </si>
  <si>
    <t>120-50-09-00</t>
  </si>
  <si>
    <t>Batanga Chica de 41/2 2 ejes piso de madera</t>
  </si>
  <si>
    <t>120-50-10-00</t>
  </si>
  <si>
    <t>Batanga Chica de 41/2 mts 2 ejes piso mad est met</t>
  </si>
  <si>
    <t>120-50-11-00</t>
  </si>
  <si>
    <t>Batanga Chica 41/2 mts 2 ejes piso de mad est met</t>
  </si>
  <si>
    <t>120-60-00-00</t>
  </si>
  <si>
    <t>EQUIPO DE COMPUTO</t>
  </si>
  <si>
    <t>120-60-01-00</t>
  </si>
  <si>
    <t>CPU generico Cel 1.8</t>
  </si>
  <si>
    <t>120-60-02-00</t>
  </si>
  <si>
    <t xml:space="preserve">CPU generico Cel 1.8 </t>
  </si>
  <si>
    <t>120-60-03-00</t>
  </si>
  <si>
    <t>Monitor Samgsun 15.5¨</t>
  </si>
  <si>
    <t>120-60-04-00</t>
  </si>
  <si>
    <t>Monitor Samgsum 15.5¨</t>
  </si>
  <si>
    <t>120-60-05-00</t>
  </si>
  <si>
    <t>Impresora HP D1660</t>
  </si>
  <si>
    <t>120-60-06-00</t>
  </si>
  <si>
    <t>Multifuncional HP Impresora 7500</t>
  </si>
  <si>
    <t>120-70-00-00</t>
  </si>
  <si>
    <t>EQUIPO DE OFICINA</t>
  </si>
  <si>
    <t>120-70-01-00</t>
  </si>
  <si>
    <t>'2 Minisplit Samsung S7F</t>
  </si>
  <si>
    <t>120-70-02-00</t>
  </si>
  <si>
    <t>Impresora HP 1025 Colo Blanco</t>
  </si>
  <si>
    <t>120-70-03-00</t>
  </si>
  <si>
    <t>Estante para archivar 6 repisas colo gris</t>
  </si>
  <si>
    <t>120-70-04-00</t>
  </si>
  <si>
    <t>Radio 2 vias LXT610VP3</t>
  </si>
  <si>
    <t>120-70-05-00</t>
  </si>
  <si>
    <t>Telefono Inalambrico KX TG 1711 Panasonic</t>
  </si>
  <si>
    <t>120-70-06-00</t>
  </si>
  <si>
    <t>Pizarron Blanco</t>
  </si>
  <si>
    <t>120-70-07-00</t>
  </si>
  <si>
    <t>Ventilador industrial color gris con negro</t>
  </si>
  <si>
    <t>120-70-08-00</t>
  </si>
  <si>
    <t>Ventilador industrial piso colo negro</t>
  </si>
  <si>
    <t>120-70-09-00</t>
  </si>
  <si>
    <t>Tanques Bazooka lanza confeti</t>
  </si>
  <si>
    <t>120-70-10-00</t>
  </si>
  <si>
    <t>Silla para oficina color negro</t>
  </si>
  <si>
    <t>120-70-11-00</t>
  </si>
  <si>
    <t>Escritorio Modular de Madera 60x1.80 color Tabaco</t>
  </si>
  <si>
    <t>120-70-12-00</t>
  </si>
  <si>
    <t>Escritorio Modular de 60.x1.50 color tabaco</t>
  </si>
  <si>
    <t>120-70-13-00</t>
  </si>
  <si>
    <t>'2 sillas para visista de extruc.cromada</t>
  </si>
  <si>
    <t>120-70-14-00</t>
  </si>
  <si>
    <t>'2 sillas p/visitantes en pvc con pliana</t>
  </si>
  <si>
    <t>125-00-00-00</t>
  </si>
  <si>
    <t>DEPRECIACION ACUMULADA</t>
  </si>
  <si>
    <t>125-20-00-00</t>
  </si>
  <si>
    <t>Deprec.Acum.Equipo Tpte.</t>
  </si>
  <si>
    <t>125-30-00-00</t>
  </si>
  <si>
    <t>Deprec.Acum.Maquinaria y Equipo</t>
  </si>
  <si>
    <t>125-40-00-00</t>
  </si>
  <si>
    <t>Deprec.Acum.Equipo computo</t>
  </si>
  <si>
    <t>125-50-00-00</t>
  </si>
  <si>
    <t>Deprec.Acum.Equipo de ofna.</t>
  </si>
  <si>
    <t>130-00-00-00</t>
  </si>
  <si>
    <t>DIFERIDO</t>
  </si>
  <si>
    <t>130-20-00-00</t>
  </si>
  <si>
    <t>SUBSIDIO AL EMPLEO PAGADO</t>
  </si>
  <si>
    <t>130-20-01-00</t>
  </si>
  <si>
    <t>Subsidio al Empleo</t>
  </si>
  <si>
    <t>210-00-00-00</t>
  </si>
  <si>
    <t>A CORTO PLAZO</t>
  </si>
  <si>
    <t>210-10-00-00</t>
  </si>
  <si>
    <t>CUENTAS POR PAGAR</t>
  </si>
  <si>
    <t>210-10-02-00</t>
  </si>
  <si>
    <t>Medios y Editorial de Sonora, S.A.</t>
  </si>
  <si>
    <t>210-10-03-00</t>
  </si>
  <si>
    <t>Bearcon, S.A. de C.V.</t>
  </si>
  <si>
    <t>210-10-04-00</t>
  </si>
  <si>
    <t>Las Cervezas Modelo en Sonora, S.A.</t>
  </si>
  <si>
    <t>210-10-06-00</t>
  </si>
  <si>
    <t>TR Promociones, S.A. de C.V.</t>
  </si>
  <si>
    <t>210-10-07-00</t>
  </si>
  <si>
    <t>Jose Humberto Panduro</t>
  </si>
  <si>
    <t>210-10-08-00</t>
  </si>
  <si>
    <t>Norma Perez Ibarra</t>
  </si>
  <si>
    <t>210-10-09-00</t>
  </si>
  <si>
    <t>Salvador Antonio Montiel Soto</t>
  </si>
  <si>
    <t>210-10-11-00</t>
  </si>
  <si>
    <t>Elsa Armida Parra Espericueta</t>
  </si>
  <si>
    <t>210-10-18-00</t>
  </si>
  <si>
    <t>Walter Barron Domínguez</t>
  </si>
  <si>
    <t>210-10-20-00</t>
  </si>
  <si>
    <t>Cesar Eduardo Remy Martinez</t>
  </si>
  <si>
    <t>210-10-23-00</t>
  </si>
  <si>
    <t>Coca Cola</t>
  </si>
  <si>
    <t>210-10-27-00</t>
  </si>
  <si>
    <t>Bianca Elisa Saldamando Osuna</t>
  </si>
  <si>
    <t>210-10-28-00</t>
  </si>
  <si>
    <t>Promociones Artísticas Tierra Sinaloense SA</t>
  </si>
  <si>
    <t>210-10-29-00</t>
  </si>
  <si>
    <t>José Manuel Angulo Angulo</t>
  </si>
  <si>
    <t>210-10-34-00</t>
  </si>
  <si>
    <t>210-10-40-00</t>
  </si>
  <si>
    <t>Municipio de Guaymas</t>
  </si>
  <si>
    <t>210-10-42-00</t>
  </si>
  <si>
    <t>Sistemas de Mejoramiento Habitacional SMH SC RL CV</t>
  </si>
  <si>
    <t>210-10-43-00</t>
  </si>
  <si>
    <t>Alfonso Uribe Corona</t>
  </si>
  <si>
    <t>210-10-44-00</t>
  </si>
  <si>
    <t>Televisora del Yaqui SA</t>
  </si>
  <si>
    <t>210-10-45-00</t>
  </si>
  <si>
    <t>Medio y Editorial de Sonora SA CV</t>
  </si>
  <si>
    <t>210-10-46-00</t>
  </si>
  <si>
    <t>Maria Isabel Campa Prieto</t>
  </si>
  <si>
    <t>210-10-60-00</t>
  </si>
  <si>
    <t>Jesus Esteban Ibarra Ramirez</t>
  </si>
  <si>
    <t>210-10-70-00</t>
  </si>
  <si>
    <t>Juan Anotonio Rubio Guzman</t>
  </si>
  <si>
    <t>210-20-00-00</t>
  </si>
  <si>
    <t>ACREEDORES DIVERSOS</t>
  </si>
  <si>
    <t>210-20-01-00</t>
  </si>
  <si>
    <t>Acreed. Diver. "Empresas"</t>
  </si>
  <si>
    <t>210-20-01-01</t>
  </si>
  <si>
    <t>210-20-01-02</t>
  </si>
  <si>
    <t>Cristian Adrian Valenzuela Gutierrez</t>
  </si>
  <si>
    <t>210-20-01-11</t>
  </si>
  <si>
    <t>Jesus Ballesteros Villas</t>
  </si>
  <si>
    <t>210-20-01-14</t>
  </si>
  <si>
    <t>Jose Ernesto Alonso Higuera</t>
  </si>
  <si>
    <t>210-20-01-16</t>
  </si>
  <si>
    <t>Pub&amp;Co de Negocios de Gobierno SC</t>
  </si>
  <si>
    <t>210-20-02-00</t>
  </si>
  <si>
    <t>Acreed. Diver. "No empresas"</t>
  </si>
  <si>
    <t>210-20-02-03</t>
  </si>
  <si>
    <t>Fernando Lerma Serecer</t>
  </si>
  <si>
    <t>210-20-02-05</t>
  </si>
  <si>
    <t>210-20-02-08</t>
  </si>
  <si>
    <t>210-20-02-09</t>
  </si>
  <si>
    <t>Operadora de Planes Vacacionales, S.A.</t>
  </si>
  <si>
    <t>210-20-02-15</t>
  </si>
  <si>
    <t>Jesús Alfonso Ruiz Anaya</t>
  </si>
  <si>
    <t>210-20-02-16</t>
  </si>
  <si>
    <t>Perla Mariela García Almada</t>
  </si>
  <si>
    <t>210-20-02-17</t>
  </si>
  <si>
    <t>Dora Elena Carranza Elias</t>
  </si>
  <si>
    <t>210-20-02-18</t>
  </si>
  <si>
    <t>Cervezas Cuauhtemoc Moctezuma, S.A.</t>
  </si>
  <si>
    <t>210-20-02-20</t>
  </si>
  <si>
    <t>Monica Patricia Verduzco Monge</t>
  </si>
  <si>
    <t>210-20-02-22</t>
  </si>
  <si>
    <t>Iliana Darlene Rodriguez Manjarrez</t>
  </si>
  <si>
    <t>210-20-02-23</t>
  </si>
  <si>
    <t>Tomas Antonio Hernandez Ruiz</t>
  </si>
  <si>
    <t>210-20-02-26</t>
  </si>
  <si>
    <t>Jorge Humberto Holguin Aviles</t>
  </si>
  <si>
    <t>210-20-02-30</t>
  </si>
  <si>
    <t>Producciones Show Room SA de CV</t>
  </si>
  <si>
    <t>210-20-02-31</t>
  </si>
  <si>
    <t>Lina Irasema Amparo Ruiz</t>
  </si>
  <si>
    <t>210-20-02-33</t>
  </si>
  <si>
    <t>Jose Gregorio Bojorquez Garcia</t>
  </si>
  <si>
    <t>210-20-02-34</t>
  </si>
  <si>
    <t>Impresora y Editorial SA de CV</t>
  </si>
  <si>
    <t>210-20-02-35</t>
  </si>
  <si>
    <t>Tv Corporativo Nogales Sonora SA de CV</t>
  </si>
  <si>
    <t>210-20-02-36</t>
  </si>
  <si>
    <t>Natalia Teresa Vidales Rodriguez</t>
  </si>
  <si>
    <t>210-20-02-40</t>
  </si>
  <si>
    <t xml:space="preserve">Brenda Lizbeth Aceves Carrasco </t>
  </si>
  <si>
    <t>210-20-02-41</t>
  </si>
  <si>
    <t>Claudio Solorzano Villegas</t>
  </si>
  <si>
    <t>210-20-02-42</t>
  </si>
  <si>
    <t>210-20-02-43</t>
  </si>
  <si>
    <t>Ana Catalina Chaverin Macias</t>
  </si>
  <si>
    <t>210-20-02-46</t>
  </si>
  <si>
    <t>Viviana Edwiges Torres Lopez</t>
  </si>
  <si>
    <t>210-20-02-47</t>
  </si>
  <si>
    <t>Mazatlan Fireworks SA de CV</t>
  </si>
  <si>
    <t>210-20-02-48</t>
  </si>
  <si>
    <t>Gettli Prestadores de Serv.p/eventos</t>
  </si>
  <si>
    <t>210-20-02-50</t>
  </si>
  <si>
    <t>Albino Lopez Rodriguez</t>
  </si>
  <si>
    <t>210-20-02-51</t>
  </si>
  <si>
    <t>Maria Cossio Limon</t>
  </si>
  <si>
    <t>210-20-02-52</t>
  </si>
  <si>
    <t>Compañia Teatral del Norte A. C.</t>
  </si>
  <si>
    <t>210-25-00-00</t>
  </si>
  <si>
    <t>NOMINA POR PAGAR</t>
  </si>
  <si>
    <t>210-25-01-00</t>
  </si>
  <si>
    <t>Nomina por pagar administracion</t>
  </si>
  <si>
    <t>210-30-00-00</t>
  </si>
  <si>
    <t>IMPUESTOS POR PAGAR</t>
  </si>
  <si>
    <t>210-30-02-00</t>
  </si>
  <si>
    <t>Pago Prov. I.V.A.</t>
  </si>
  <si>
    <t>210-30-03-00</t>
  </si>
  <si>
    <t>Pago Prov. I.E.T.U.</t>
  </si>
  <si>
    <t>210-30-06-00</t>
  </si>
  <si>
    <t>I.S.R. Retenido en Sueldos</t>
  </si>
  <si>
    <t>210-30-07-00</t>
  </si>
  <si>
    <t>I.M.S.S. Retenido en Sueldos</t>
  </si>
  <si>
    <t>210-30-08-00</t>
  </si>
  <si>
    <t>I.S.R. Retenido terceros</t>
  </si>
  <si>
    <t>210-30-08-01</t>
  </si>
  <si>
    <t>'10% ISR Retenido Honorarios</t>
  </si>
  <si>
    <t>210-30-08-02</t>
  </si>
  <si>
    <t>'10% ISR Retenido Arrendamient</t>
  </si>
  <si>
    <t>210-30-09-00</t>
  </si>
  <si>
    <t>I.V.A. Retenido terceros</t>
  </si>
  <si>
    <t>210-30-09-01</t>
  </si>
  <si>
    <t>'10% IVA Retenido Honorarios</t>
  </si>
  <si>
    <t>210-30-09-03</t>
  </si>
  <si>
    <t>'4% IVA Retenido Fletes</t>
  </si>
  <si>
    <t>210-30-18-00</t>
  </si>
  <si>
    <t>I.S.R. Retenido Hon. Asimilables</t>
  </si>
  <si>
    <t>300-00-00-00</t>
  </si>
  <si>
    <t>PATRIMONIO</t>
  </si>
  <si>
    <t>300-10-00-00</t>
  </si>
  <si>
    <t>300-10-01-00</t>
  </si>
  <si>
    <t>Patrimonio</t>
  </si>
  <si>
    <t>300-20-00-00</t>
  </si>
  <si>
    <t>RESULTADOS ANTERIORES</t>
  </si>
  <si>
    <t>300-20-10-00</t>
  </si>
  <si>
    <t>Resultados anteriores</t>
  </si>
  <si>
    <t>300-40-00-00</t>
  </si>
  <si>
    <t>RESULTADO DEL EJERCICIO</t>
  </si>
  <si>
    <t>300-40-10-00</t>
  </si>
  <si>
    <t>Resultado del Ejercicio</t>
  </si>
  <si>
    <t>400-00-00-00</t>
  </si>
  <si>
    <t>I N G R E S O S</t>
  </si>
  <si>
    <t>400-10-00-00</t>
  </si>
  <si>
    <t>INGRESOS POR EVENTOS</t>
  </si>
  <si>
    <t>400-10-01-00</t>
  </si>
  <si>
    <t>Carnaval</t>
  </si>
  <si>
    <t>400-10-01-05</t>
  </si>
  <si>
    <t>Juegos Mecanicos</t>
  </si>
  <si>
    <t>400-20-00-00</t>
  </si>
  <si>
    <t>INGRESOS POR TRANF. RECURSOS</t>
  </si>
  <si>
    <t>400-20-01-00</t>
  </si>
  <si>
    <t>Transferencias Municipio de Guaymas</t>
  </si>
  <si>
    <t>500-00-00-00</t>
  </si>
  <si>
    <t>E G R E S O S</t>
  </si>
  <si>
    <t>500-10-00-00</t>
  </si>
  <si>
    <t>GASTOS DE OPERACION</t>
  </si>
  <si>
    <t>500-10-01-00</t>
  </si>
  <si>
    <t>Sueldos y salarios</t>
  </si>
  <si>
    <t>500-10-01-10</t>
  </si>
  <si>
    <t>Liquidaciones</t>
  </si>
  <si>
    <t>500-10-03-00</t>
  </si>
  <si>
    <t>33101</t>
  </si>
  <si>
    <t>Honorarios profesionales</t>
  </si>
  <si>
    <t>500-10-04-00</t>
  </si>
  <si>
    <t>34701</t>
  </si>
  <si>
    <t>Fletes y acarreos</t>
  </si>
  <si>
    <t>500-10-08-00</t>
  </si>
  <si>
    <t>Honorarios asimilados a salarios</t>
  </si>
  <si>
    <t>500-10-10-00</t>
  </si>
  <si>
    <t>Otros gastos deducibles</t>
  </si>
  <si>
    <t>500-10-10-01</t>
  </si>
  <si>
    <t>21101</t>
  </si>
  <si>
    <t>Papeleria y utiles de ofna</t>
  </si>
  <si>
    <t>500-10-10-02</t>
  </si>
  <si>
    <t>31101</t>
  </si>
  <si>
    <t>Energia electrica</t>
  </si>
  <si>
    <t>500-10-10-03</t>
  </si>
  <si>
    <t>31401</t>
  </si>
  <si>
    <t>Telefono</t>
  </si>
  <si>
    <t>500-10-10-14</t>
  </si>
  <si>
    <t>26101</t>
  </si>
  <si>
    <t>Combustibles y Lubricantes</t>
  </si>
  <si>
    <t>500-10-10-21</t>
  </si>
  <si>
    <t>35201</t>
  </si>
  <si>
    <t>Mantto Maquinaria y Equipo</t>
  </si>
  <si>
    <t>500-10-11-00</t>
  </si>
  <si>
    <t>Contribuciones</t>
  </si>
  <si>
    <t>500-10-11-10</t>
  </si>
  <si>
    <t>38201</t>
  </si>
  <si>
    <t>Gastos Ceremoniales y de Orden Social</t>
  </si>
  <si>
    <t>500-10-11-16</t>
  </si>
  <si>
    <t>21601</t>
  </si>
  <si>
    <t>Articulos de limpieza</t>
  </si>
  <si>
    <t>500-20-00-00</t>
  </si>
  <si>
    <t>GASTOS DE CARNAVAL</t>
  </si>
  <si>
    <t>500-20-26-00</t>
  </si>
  <si>
    <t>500-20-42-00</t>
  </si>
  <si>
    <t>Planeación/Orgaz y Admon de Carnaval</t>
  </si>
  <si>
    <t>500-50-00-00</t>
  </si>
  <si>
    <t>GASTOS FINANCIEROS</t>
  </si>
  <si>
    <t>500-50-01-00</t>
  </si>
  <si>
    <t>Comisiones bancarias</t>
  </si>
  <si>
    <t>Total cuentas no impresas</t>
  </si>
  <si>
    <t xml:space="preserve">Sumas Iguales: </t>
  </si>
  <si>
    <t>EJERCIDO</t>
  </si>
  <si>
    <t>PROYECTO</t>
  </si>
  <si>
    <t>Cuotas por servicio médico</t>
  </si>
  <si>
    <t>34401</t>
  </si>
  <si>
    <t xml:space="preserve">PRESUPUESTO POR CAPÍTULO </t>
  </si>
  <si>
    <t>CLAVE</t>
  </si>
  <si>
    <t>CAPITULO</t>
  </si>
  <si>
    <t>Servicios Personales</t>
  </si>
  <si>
    <t>Materiales y Suministros</t>
  </si>
  <si>
    <t>Servicios Generales</t>
  </si>
  <si>
    <t>Transferencias, Ayudas y Subsidios</t>
  </si>
  <si>
    <t>Bienes Muebles e Inmuebles</t>
  </si>
  <si>
    <t>Obra Pública</t>
  </si>
  <si>
    <t>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</si>
</sst>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6">
    <font>
      <sz val="10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9"/>
      <color theme="0"/>
      <name val="Calibri"/>
      <family val="2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Futura Bk BT"/>
      <family val="2"/>
    </font>
    <font>
      <sz val="9"/>
      <name val="Futura Bk BT"/>
      <family val="2"/>
    </font>
    <font>
      <b/>
      <sz val="10"/>
      <name val="Futura Bk BT"/>
      <family val="2"/>
    </font>
    <font>
      <b/>
      <sz val="12"/>
      <name val="Futura Bk BT"/>
      <family val="2"/>
    </font>
    <font>
      <b/>
      <sz val="10"/>
      <color indexed="23"/>
      <name val="Futura Bk BT"/>
      <family val="2"/>
    </font>
    <font>
      <b/>
      <sz val="11"/>
      <color theme="0"/>
      <name val="Futura Bk BT"/>
      <family val="2"/>
    </font>
    <font>
      <sz val="10"/>
      <name val="Futura Bk BT"/>
      <family val="2"/>
    </font>
    <font>
      <sz val="11"/>
      <name val="Futura Bk BT"/>
      <family val="2"/>
    </font>
    <font>
      <b/>
      <sz val="11"/>
      <color theme="1"/>
      <name val="Futura Bk BT"/>
      <family val="2"/>
    </font>
    <font>
      <b/>
      <sz val="11"/>
      <color indexed="9"/>
      <name val="Futura Bk BT"/>
      <family val="2"/>
    </font>
    <font>
      <b/>
      <sz val="8"/>
      <name val="Futura Bk BT"/>
      <family val="2"/>
    </font>
    <font>
      <sz val="8"/>
      <name val="Futura Bk BT"/>
      <family val="2"/>
    </font>
    <font>
      <b/>
      <sz val="8"/>
      <color indexed="23"/>
      <name val="Futura Bk BT"/>
      <family val="2"/>
    </font>
    <font>
      <b/>
      <sz val="8"/>
      <color indexed="9"/>
      <name val="Futura Bk BT"/>
      <family val="2"/>
    </font>
    <font>
      <b/>
      <sz val="8"/>
      <color indexed="63"/>
      <name val="Futura Bk BT"/>
      <family val="2"/>
    </font>
    <font>
      <b/>
      <sz val="8"/>
      <color theme="0"/>
      <name val="Futura Bk BT"/>
      <family val="2"/>
    </font>
    <font>
      <b/>
      <sz val="8"/>
      <color rgb="FFFF0000"/>
      <name val="Futura Bk BT"/>
      <family val="2"/>
    </font>
    <font>
      <sz val="8"/>
      <color rgb="FFFF0000"/>
      <name val="Futura Bk BT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49" fontId="7" fillId="0" borderId="0" xfId="0" applyNumberFormat="1" applyFont="1" applyFill="1" applyBorder="1" applyAlignment="1" applyProtection="1">
      <alignment horizontal="center" vertical="center" wrapText="1"/>
    </xf>
    <xf numFmtId="43" fontId="4" fillId="0" borderId="0" xfId="0" applyNumberFormat="1" applyFont="1" applyAlignment="1" applyProtection="1">
      <alignment horizontal="center" vertical="center"/>
      <protection locked="0"/>
    </xf>
    <xf numFmtId="43" fontId="4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left" vertical="center" wrapText="1"/>
    </xf>
    <xf numFmtId="43" fontId="9" fillId="0" borderId="0" xfId="0" applyNumberFormat="1" applyFont="1" applyProtection="1">
      <protection locked="0"/>
    </xf>
    <xf numFmtId="49" fontId="3" fillId="4" borderId="0" xfId="0" applyNumberFormat="1" applyFont="1" applyFill="1" applyBorder="1" applyAlignment="1" applyProtection="1">
      <alignment horizontal="center" vertical="center" wrapText="1"/>
    </xf>
    <xf numFmtId="43" fontId="3" fillId="4" borderId="8" xfId="0" applyNumberFormat="1" applyFont="1" applyFill="1" applyBorder="1" applyProtection="1">
      <protection locked="0"/>
    </xf>
    <xf numFmtId="43" fontId="11" fillId="6" borderId="8" xfId="0" applyNumberFormat="1" applyFont="1" applyFill="1" applyBorder="1" applyProtection="1"/>
    <xf numFmtId="43" fontId="9" fillId="0" borderId="0" xfId="0" applyNumberFormat="1" applyFont="1" applyProtection="1"/>
    <xf numFmtId="0" fontId="5" fillId="0" borderId="0" xfId="0" applyFont="1" applyProtection="1"/>
    <xf numFmtId="43" fontId="4" fillId="0" borderId="0" xfId="1" applyFont="1" applyProtection="1"/>
    <xf numFmtId="43" fontId="4" fillId="0" borderId="0" xfId="1" applyFont="1" applyFill="1" applyProtection="1"/>
    <xf numFmtId="43" fontId="9" fillId="0" borderId="0" xfId="1" applyFont="1" applyProtection="1"/>
    <xf numFmtId="43" fontId="5" fillId="0" borderId="0" xfId="0" applyNumberFormat="1" applyFont="1" applyProtection="1"/>
    <xf numFmtId="0" fontId="6" fillId="5" borderId="1" xfId="0" applyFont="1" applyFill="1" applyBorder="1" applyAlignment="1" applyProtection="1">
      <alignment vertical="center"/>
    </xf>
    <xf numFmtId="43" fontId="6" fillId="5" borderId="1" xfId="0" applyNumberFormat="1" applyFont="1" applyFill="1" applyBorder="1" applyAlignment="1" applyProtection="1">
      <alignment vertical="center"/>
    </xf>
    <xf numFmtId="49" fontId="12" fillId="7" borderId="9" xfId="0" applyNumberFormat="1" applyFont="1" applyFill="1" applyBorder="1" applyAlignment="1">
      <alignment horizontal="left" vertical="top"/>
    </xf>
    <xf numFmtId="49" fontId="12" fillId="7" borderId="0" xfId="0" applyNumberFormat="1" applyFont="1" applyFill="1" applyBorder="1" applyAlignment="1">
      <alignment horizontal="left" vertical="top"/>
    </xf>
    <xf numFmtId="49" fontId="13" fillId="7" borderId="9" xfId="0" applyNumberFormat="1" applyFont="1" applyFill="1" applyBorder="1" applyAlignment="1">
      <alignment horizontal="center" vertical="top"/>
    </xf>
    <xf numFmtId="49" fontId="13" fillId="7" borderId="9" xfId="0" applyNumberFormat="1" applyFont="1" applyFill="1" applyBorder="1" applyAlignment="1">
      <alignment horizontal="right" vertical="top"/>
    </xf>
    <xf numFmtId="49" fontId="13" fillId="7" borderId="0" xfId="0" applyNumberFormat="1" applyFont="1" applyFill="1" applyBorder="1" applyAlignment="1">
      <alignment horizontal="center" vertical="top"/>
    </xf>
    <xf numFmtId="0" fontId="0" fillId="7" borderId="9" xfId="0" applyFill="1" applyBorder="1" applyAlignment="1"/>
    <xf numFmtId="49" fontId="14" fillId="7" borderId="9" xfId="0" applyNumberFormat="1" applyFont="1" applyFill="1" applyBorder="1" applyAlignment="1">
      <alignment horizontal="left" vertical="top"/>
    </xf>
    <xf numFmtId="49" fontId="14" fillId="7" borderId="9" xfId="0" applyNumberFormat="1" applyFont="1" applyFill="1" applyBorder="1" applyAlignment="1">
      <alignment horizontal="right" vertical="top"/>
    </xf>
    <xf numFmtId="49" fontId="15" fillId="7" borderId="9" xfId="0" applyNumberFormat="1" applyFont="1" applyFill="1" applyBorder="1" applyAlignment="1">
      <alignment horizontal="left" vertical="top"/>
    </xf>
    <xf numFmtId="49" fontId="14" fillId="7" borderId="9" xfId="0" applyNumberFormat="1" applyFont="1" applyFill="1" applyBorder="1" applyAlignment="1">
      <alignment horizontal="center" vertical="top"/>
    </xf>
    <xf numFmtId="4" fontId="15" fillId="7" borderId="9" xfId="0" applyNumberFormat="1" applyFont="1" applyFill="1" applyBorder="1" applyAlignment="1">
      <alignment horizontal="right" vertical="top"/>
    </xf>
    <xf numFmtId="4" fontId="14" fillId="7" borderId="9" xfId="0" applyNumberFormat="1" applyFont="1" applyFill="1" applyBorder="1" applyAlignment="1">
      <alignment horizontal="right" vertical="top"/>
    </xf>
    <xf numFmtId="4" fontId="16" fillId="7" borderId="9" xfId="0" applyNumberFormat="1" applyFont="1" applyFill="1" applyBorder="1" applyAlignment="1">
      <alignment horizontal="right" vertical="top"/>
    </xf>
    <xf numFmtId="4" fontId="17" fillId="7" borderId="9" xfId="0" applyNumberFormat="1" applyFont="1" applyFill="1" applyBorder="1" applyAlignment="1">
      <alignment horizontal="right" vertical="top"/>
    </xf>
    <xf numFmtId="49" fontId="15" fillId="8" borderId="9" xfId="0" applyNumberFormat="1" applyFont="1" applyFill="1" applyBorder="1" applyAlignment="1">
      <alignment horizontal="left" vertical="top"/>
    </xf>
    <xf numFmtId="4" fontId="15" fillId="8" borderId="9" xfId="0" applyNumberFormat="1" applyFont="1" applyFill="1" applyBorder="1" applyAlignment="1">
      <alignment horizontal="right" vertical="top"/>
    </xf>
    <xf numFmtId="49" fontId="15" fillId="9" borderId="9" xfId="0" applyNumberFormat="1" applyFont="1" applyFill="1" applyBorder="1" applyAlignment="1">
      <alignment horizontal="left" vertical="top"/>
    </xf>
    <xf numFmtId="4" fontId="15" fillId="9" borderId="9" xfId="0" applyNumberFormat="1" applyFont="1" applyFill="1" applyBorder="1" applyAlignment="1">
      <alignment horizontal="right" vertical="top"/>
    </xf>
    <xf numFmtId="49" fontId="15" fillId="7" borderId="0" xfId="0" applyNumberFormat="1" applyFont="1" applyFill="1" applyBorder="1" applyAlignment="1">
      <alignment horizontal="left" vertical="top"/>
    </xf>
    <xf numFmtId="43" fontId="0" fillId="0" borderId="0" xfId="1" applyFont="1"/>
    <xf numFmtId="0" fontId="19" fillId="0" borderId="0" xfId="0" applyFont="1" applyFill="1" applyBorder="1" applyAlignment="1" applyProtection="1">
      <alignment vertical="center" wrapText="1"/>
    </xf>
    <xf numFmtId="0" fontId="20" fillId="0" borderId="0" xfId="0" applyFont="1" applyProtection="1"/>
    <xf numFmtId="0" fontId="20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/>
    </xf>
    <xf numFmtId="49" fontId="20" fillId="0" borderId="0" xfId="0" applyNumberFormat="1" applyFont="1" applyAlignment="1" applyProtection="1">
      <alignment horizontal="center" vertical="center"/>
    </xf>
    <xf numFmtId="0" fontId="23" fillId="10" borderId="10" xfId="0" applyFont="1" applyFill="1" applyBorder="1" applyAlignment="1">
      <alignment horizontal="center"/>
    </xf>
    <xf numFmtId="0" fontId="24" fillId="0" borderId="0" xfId="0" applyFont="1"/>
    <xf numFmtId="0" fontId="24" fillId="0" borderId="11" xfId="0" applyFont="1" applyBorder="1"/>
    <xf numFmtId="0" fontId="24" fillId="0" borderId="12" xfId="0" applyFont="1" applyBorder="1"/>
    <xf numFmtId="0" fontId="24" fillId="0" borderId="13" xfId="0" applyFont="1" applyBorder="1"/>
    <xf numFmtId="0" fontId="25" fillId="0" borderId="10" xfId="0" applyFont="1" applyBorder="1" applyAlignment="1">
      <alignment horizontal="center"/>
    </xf>
    <xf numFmtId="0" fontId="25" fillId="0" borderId="10" xfId="0" applyFont="1" applyBorder="1"/>
    <xf numFmtId="3" fontId="25" fillId="0" borderId="10" xfId="0" applyNumberFormat="1" applyFont="1" applyBorder="1"/>
    <xf numFmtId="0" fontId="24" fillId="0" borderId="11" xfId="0" applyFont="1" applyBorder="1" applyAlignment="1">
      <alignment horizontal="center"/>
    </xf>
    <xf numFmtId="3" fontId="24" fillId="0" borderId="13" xfId="0" applyNumberFormat="1" applyFont="1" applyBorder="1"/>
    <xf numFmtId="3" fontId="23" fillId="10" borderId="10" xfId="0" applyNumberFormat="1" applyFont="1" applyFill="1" applyBorder="1"/>
    <xf numFmtId="0" fontId="29" fillId="0" borderId="0" xfId="0" applyFont="1" applyFill="1" applyBorder="1" applyAlignment="1" applyProtection="1">
      <alignment vertical="center" wrapText="1"/>
    </xf>
    <xf numFmtId="0" fontId="28" fillId="0" borderId="0" xfId="0" applyFont="1" applyProtection="1"/>
    <xf numFmtId="0" fontId="28" fillId="0" borderId="0" xfId="0" applyFont="1" applyBorder="1" applyProtection="1"/>
    <xf numFmtId="0" fontId="28" fillId="0" borderId="0" xfId="0" applyFont="1" applyAlignment="1" applyProtection="1">
      <alignment vertical="center"/>
    </xf>
    <xf numFmtId="43" fontId="29" fillId="0" borderId="0" xfId="0" applyNumberFormat="1" applyFont="1" applyFill="1" applyBorder="1" applyAlignment="1" applyProtection="1">
      <alignment vertical="center" wrapText="1"/>
    </xf>
    <xf numFmtId="0" fontId="29" fillId="0" borderId="0" xfId="0" applyFont="1" applyAlignment="1" applyProtection="1">
      <alignment vertical="center" wrapText="1"/>
    </xf>
    <xf numFmtId="0" fontId="30" fillId="0" borderId="0" xfId="0" applyFont="1" applyAlignment="1" applyProtection="1">
      <alignment vertical="center"/>
    </xf>
    <xf numFmtId="49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center" vertical="center" wrapText="1"/>
    </xf>
    <xf numFmtId="43" fontId="28" fillId="0" borderId="0" xfId="0" applyNumberFormat="1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</xf>
    <xf numFmtId="43" fontId="28" fillId="0" borderId="0" xfId="0" applyNumberFormat="1" applyFont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3" fontId="28" fillId="0" borderId="0" xfId="0" applyNumberFormat="1" applyFont="1" applyProtection="1">
      <protection locked="0"/>
    </xf>
    <xf numFmtId="49" fontId="29" fillId="4" borderId="0" xfId="0" applyNumberFormat="1" applyFont="1" applyFill="1" applyBorder="1" applyAlignment="1" applyProtection="1">
      <alignment horizontal="center" vertical="center" wrapText="1"/>
    </xf>
    <xf numFmtId="43" fontId="29" fillId="4" borderId="8" xfId="0" applyNumberFormat="1" applyFont="1" applyFill="1" applyBorder="1" applyProtection="1">
      <protection locked="0"/>
    </xf>
    <xf numFmtId="43" fontId="33" fillId="10" borderId="8" xfId="0" applyNumberFormat="1" applyFont="1" applyFill="1" applyBorder="1" applyProtection="1"/>
    <xf numFmtId="43" fontId="28" fillId="0" borderId="0" xfId="0" applyNumberFormat="1" applyFont="1" applyProtection="1"/>
    <xf numFmtId="0" fontId="29" fillId="0" borderId="0" xfId="0" applyFont="1" applyProtection="1"/>
    <xf numFmtId="43" fontId="28" fillId="0" borderId="0" xfId="1" applyFont="1" applyProtection="1"/>
    <xf numFmtId="43" fontId="28" fillId="0" borderId="0" xfId="1" applyFont="1" applyFill="1" applyProtection="1"/>
    <xf numFmtId="43" fontId="29" fillId="0" borderId="0" xfId="1" applyFont="1" applyFill="1" applyProtection="1"/>
    <xf numFmtId="43" fontId="29" fillId="0" borderId="0" xfId="0" applyNumberFormat="1" applyFont="1" applyProtection="1"/>
    <xf numFmtId="0" fontId="31" fillId="10" borderId="1" xfId="0" applyFont="1" applyFill="1" applyBorder="1" applyAlignment="1" applyProtection="1">
      <alignment vertical="center"/>
    </xf>
    <xf numFmtId="43" fontId="31" fillId="10" borderId="1" xfId="0" applyNumberFormat="1" applyFont="1" applyFill="1" applyBorder="1" applyAlignment="1" applyProtection="1">
      <alignment vertical="center"/>
    </xf>
    <xf numFmtId="0" fontId="29" fillId="0" borderId="0" xfId="0" applyFont="1" applyBorder="1" applyAlignment="1" applyProtection="1"/>
    <xf numFmtId="0" fontId="29" fillId="0" borderId="0" xfId="0" applyFont="1" applyBorder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34" fillId="0" borderId="0" xfId="0" applyFont="1" applyProtection="1"/>
    <xf numFmtId="0" fontId="34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center" vertical="center" wrapText="1"/>
    </xf>
    <xf numFmtId="0" fontId="34" fillId="0" borderId="0" xfId="0" applyFont="1" applyAlignment="1" applyProtection="1">
      <alignment horizontal="center" vertical="center"/>
    </xf>
    <xf numFmtId="0" fontId="35" fillId="0" borderId="0" xfId="0" applyFont="1" applyProtection="1"/>
    <xf numFmtId="0" fontId="3" fillId="4" borderId="0" xfId="0" applyFont="1" applyFill="1" applyBorder="1" applyAlignment="1" applyProtection="1">
      <alignment horizontal="justify" vertical="center" wrapText="1"/>
    </xf>
    <xf numFmtId="0" fontId="5" fillId="4" borderId="0" xfId="0" applyFont="1" applyFill="1" applyAlignment="1" applyProtection="1">
      <alignment horizontal="justify" vertical="center" wrapText="1"/>
    </xf>
    <xf numFmtId="0" fontId="9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Alignment="1" applyProtection="1">
      <alignment horizontal="justify" vertic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left" vertical="center" wrapText="1"/>
    </xf>
    <xf numFmtId="0" fontId="8" fillId="0" borderId="0" xfId="0" applyFont="1" applyBorder="1" applyProtection="1"/>
    <xf numFmtId="0" fontId="10" fillId="0" borderId="0" xfId="0" applyFont="1" applyFill="1" applyBorder="1" applyAlignment="1" applyProtection="1">
      <alignment horizontal="justify" vertical="center" wrapText="1"/>
    </xf>
    <xf numFmtId="0" fontId="5" fillId="0" borderId="0" xfId="0" applyFont="1" applyProtection="1"/>
    <xf numFmtId="0" fontId="5" fillId="4" borderId="0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9" fillId="4" borderId="0" xfId="0" applyFont="1" applyFill="1" applyBorder="1" applyAlignment="1" applyProtection="1">
      <alignment horizontal="justify" vertical="center" wrapText="1"/>
    </xf>
    <xf numFmtId="0" fontId="29" fillId="4" borderId="0" xfId="0" applyFont="1" applyFill="1" applyAlignment="1" applyProtection="1">
      <alignment horizontal="justify" vertical="center" wrapText="1"/>
    </xf>
    <xf numFmtId="0" fontId="28" fillId="0" borderId="0" xfId="0" applyFont="1" applyFill="1" applyBorder="1" applyAlignment="1" applyProtection="1">
      <alignment horizontal="justify" vertical="center" wrapText="1"/>
    </xf>
    <xf numFmtId="0" fontId="28" fillId="0" borderId="0" xfId="0" applyFont="1" applyAlignment="1" applyProtection="1">
      <alignment horizontal="justify" vertical="center" wrapText="1"/>
    </xf>
    <xf numFmtId="0" fontId="31" fillId="10" borderId="1" xfId="0" applyFont="1" applyFill="1" applyBorder="1" applyAlignment="1" applyProtection="1">
      <alignment horizontal="center" vertical="center"/>
    </xf>
    <xf numFmtId="0" fontId="29" fillId="4" borderId="0" xfId="0" applyFont="1" applyFill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</xf>
    <xf numFmtId="0" fontId="29" fillId="4" borderId="0" xfId="0" applyFont="1" applyFill="1" applyAlignment="1" applyProtection="1">
      <alignment horizontal="left" vertical="center" wrapText="1"/>
    </xf>
    <xf numFmtId="0" fontId="29" fillId="0" borderId="0" xfId="0" applyFont="1" applyBorder="1" applyProtection="1"/>
    <xf numFmtId="0" fontId="29" fillId="0" borderId="0" xfId="0" applyFont="1" applyProtection="1"/>
    <xf numFmtId="0" fontId="26" fillId="4" borderId="1" xfId="0" applyFont="1" applyFill="1" applyBorder="1" applyAlignment="1" applyProtection="1">
      <alignment horizontal="center" vertical="center" wrapText="1"/>
    </xf>
    <xf numFmtId="0" fontId="32" fillId="4" borderId="5" xfId="0" applyFont="1" applyFill="1" applyBorder="1" applyAlignment="1" applyProtection="1">
      <alignment horizontal="center" vertical="center" wrapText="1"/>
    </xf>
    <xf numFmtId="0" fontId="32" fillId="4" borderId="6" xfId="0" applyFont="1" applyFill="1" applyBorder="1" applyAlignment="1" applyProtection="1">
      <alignment horizontal="center" vertical="center" wrapText="1"/>
    </xf>
    <xf numFmtId="0" fontId="32" fillId="4" borderId="7" xfId="0" applyFont="1" applyFill="1" applyBorder="1" applyAlignment="1" applyProtection="1">
      <alignment horizontal="center" vertical="center" wrapText="1"/>
    </xf>
    <xf numFmtId="0" fontId="26" fillId="2" borderId="0" xfId="0" applyFont="1" applyFill="1" applyAlignment="1" applyProtection="1">
      <alignment horizontal="center"/>
    </xf>
    <xf numFmtId="0" fontId="26" fillId="3" borderId="0" xfId="0" applyFont="1" applyFill="1" applyAlignment="1" applyProtection="1">
      <alignment horizontal="center"/>
    </xf>
    <xf numFmtId="0" fontId="26" fillId="4" borderId="0" xfId="0" applyFont="1" applyFill="1" applyBorder="1" applyAlignment="1" applyProtection="1">
      <alignment horizontal="center"/>
    </xf>
    <xf numFmtId="0" fontId="26" fillId="0" borderId="0" xfId="0" applyFont="1" applyAlignment="1" applyProtection="1">
      <alignment vertical="center" wrapText="1"/>
    </xf>
    <xf numFmtId="49" fontId="18" fillId="0" borderId="0" xfId="0" applyNumberFormat="1" applyFont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 wrapText="1"/>
    </xf>
    <xf numFmtId="0" fontId="27" fillId="10" borderId="1" xfId="0" applyFont="1" applyFill="1" applyBorder="1" applyAlignment="1" applyProtection="1">
      <alignment horizontal="center" vertical="center" wrapText="1"/>
    </xf>
    <xf numFmtId="0" fontId="26" fillId="4" borderId="2" xfId="0" applyFont="1" applyFill="1" applyBorder="1" applyAlignment="1" applyProtection="1">
      <alignment horizontal="center" vertical="center"/>
    </xf>
    <xf numFmtId="0" fontId="26" fillId="4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 vertical="center"/>
    </xf>
    <xf numFmtId="0" fontId="23" fillId="10" borderId="11" xfId="0" applyFont="1" applyFill="1" applyBorder="1" applyAlignment="1">
      <alignment horizontal="center"/>
    </xf>
    <xf numFmtId="0" fontId="23" fillId="10" borderId="13" xfId="0" applyFont="1" applyFill="1" applyBorder="1" applyAlignment="1">
      <alignment horizontal="center"/>
    </xf>
    <xf numFmtId="0" fontId="18" fillId="2" borderId="0" xfId="0" applyFont="1" applyFill="1" applyAlignment="1" applyProtection="1">
      <alignment horizontal="center"/>
    </xf>
    <xf numFmtId="0" fontId="20" fillId="3" borderId="0" xfId="0" applyFont="1" applyFill="1" applyAlignment="1" applyProtection="1">
      <alignment horizontal="center"/>
    </xf>
    <xf numFmtId="0" fontId="21" fillId="4" borderId="0" xfId="0" applyFont="1" applyFill="1" applyBorder="1" applyAlignment="1" applyProtection="1">
      <alignment horizontal="center"/>
    </xf>
    <xf numFmtId="0" fontId="20" fillId="0" borderId="0" xfId="0" applyFont="1" applyAlignment="1" applyProtection="1">
      <alignment vertical="center" wrapText="1"/>
    </xf>
    <xf numFmtId="49" fontId="20" fillId="0" borderId="0" xfId="0" applyNumberFormat="1" applyFont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.P.Armando\Documents\CONTABILIDADES_2014-2017\IFG_2017\2017%20presupuesto%20de%20egres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IFG"/>
      <sheetName val="Gastos Operacion"/>
      <sheetName val="Gastos carnaval"/>
      <sheetName val="Gastos semana santa"/>
      <sheetName val="Gastos fiesta pesca"/>
      <sheetName val="Gastos dia marina"/>
      <sheetName val="Gastos fiestas patrias"/>
      <sheetName val="Gastos mar berm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topLeftCell="A216" workbookViewId="0">
      <selection activeCell="B1" sqref="B1:D1"/>
    </sheetView>
  </sheetViews>
  <sheetFormatPr baseColWidth="10" defaultRowHeight="12.75"/>
  <cols>
    <col min="1" max="2" width="13.7109375" customWidth="1"/>
    <col min="3" max="3" width="22.85546875" hidden="1" customWidth="1"/>
    <col min="4" max="7" width="13.7109375" hidden="1" customWidth="1"/>
    <col min="8" max="8" width="13.7109375" customWidth="1"/>
    <col min="9" max="9" width="13.7109375" hidden="1" customWidth="1"/>
    <col min="10" max="11" width="9.140625" hidden="1" customWidth="1"/>
    <col min="12" max="12" width="11.5703125" customWidth="1"/>
    <col min="13" max="256" width="9.140625" customWidth="1"/>
    <col min="257" max="258" width="13.7109375" customWidth="1"/>
    <col min="259" max="259" width="22.85546875" customWidth="1"/>
    <col min="260" max="265" width="13.7109375" customWidth="1"/>
    <col min="266" max="512" width="9.140625" customWidth="1"/>
    <col min="513" max="514" width="13.7109375" customWidth="1"/>
    <col min="515" max="515" width="22.85546875" customWidth="1"/>
    <col min="516" max="521" width="13.7109375" customWidth="1"/>
    <col min="522" max="768" width="9.140625" customWidth="1"/>
    <col min="769" max="770" width="13.7109375" customWidth="1"/>
    <col min="771" max="771" width="22.85546875" customWidth="1"/>
    <col min="772" max="777" width="13.7109375" customWidth="1"/>
    <col min="778" max="1024" width="9.140625" customWidth="1"/>
    <col min="1025" max="1026" width="13.7109375" customWidth="1"/>
    <col min="1027" max="1027" width="22.85546875" customWidth="1"/>
    <col min="1028" max="1033" width="13.7109375" customWidth="1"/>
    <col min="1034" max="1280" width="9.140625" customWidth="1"/>
    <col min="1281" max="1282" width="13.7109375" customWidth="1"/>
    <col min="1283" max="1283" width="22.85546875" customWidth="1"/>
    <col min="1284" max="1289" width="13.7109375" customWidth="1"/>
    <col min="1290" max="1536" width="9.140625" customWidth="1"/>
    <col min="1537" max="1538" width="13.7109375" customWidth="1"/>
    <col min="1539" max="1539" width="22.85546875" customWidth="1"/>
    <col min="1540" max="1545" width="13.7109375" customWidth="1"/>
    <col min="1546" max="1792" width="9.140625" customWidth="1"/>
    <col min="1793" max="1794" width="13.7109375" customWidth="1"/>
    <col min="1795" max="1795" width="22.85546875" customWidth="1"/>
    <col min="1796" max="1801" width="13.7109375" customWidth="1"/>
    <col min="1802" max="2048" width="9.140625" customWidth="1"/>
    <col min="2049" max="2050" width="13.7109375" customWidth="1"/>
    <col min="2051" max="2051" width="22.85546875" customWidth="1"/>
    <col min="2052" max="2057" width="13.7109375" customWidth="1"/>
    <col min="2058" max="2304" width="9.140625" customWidth="1"/>
    <col min="2305" max="2306" width="13.7109375" customWidth="1"/>
    <col min="2307" max="2307" width="22.85546875" customWidth="1"/>
    <col min="2308" max="2313" width="13.7109375" customWidth="1"/>
    <col min="2314" max="2560" width="9.140625" customWidth="1"/>
    <col min="2561" max="2562" width="13.7109375" customWidth="1"/>
    <col min="2563" max="2563" width="22.85546875" customWidth="1"/>
    <col min="2564" max="2569" width="13.7109375" customWidth="1"/>
    <col min="2570" max="2816" width="9.140625" customWidth="1"/>
    <col min="2817" max="2818" width="13.7109375" customWidth="1"/>
    <col min="2819" max="2819" width="22.85546875" customWidth="1"/>
    <col min="2820" max="2825" width="13.7109375" customWidth="1"/>
    <col min="2826" max="3072" width="9.140625" customWidth="1"/>
    <col min="3073" max="3074" width="13.7109375" customWidth="1"/>
    <col min="3075" max="3075" width="22.85546875" customWidth="1"/>
    <col min="3076" max="3081" width="13.7109375" customWidth="1"/>
    <col min="3082" max="3328" width="9.140625" customWidth="1"/>
    <col min="3329" max="3330" width="13.7109375" customWidth="1"/>
    <col min="3331" max="3331" width="22.85546875" customWidth="1"/>
    <col min="3332" max="3337" width="13.7109375" customWidth="1"/>
    <col min="3338" max="3584" width="9.140625" customWidth="1"/>
    <col min="3585" max="3586" width="13.7109375" customWidth="1"/>
    <col min="3587" max="3587" width="22.85546875" customWidth="1"/>
    <col min="3588" max="3593" width="13.7109375" customWidth="1"/>
    <col min="3594" max="3840" width="9.140625" customWidth="1"/>
    <col min="3841" max="3842" width="13.7109375" customWidth="1"/>
    <col min="3843" max="3843" width="22.85546875" customWidth="1"/>
    <col min="3844" max="3849" width="13.7109375" customWidth="1"/>
    <col min="3850" max="4096" width="9.140625" customWidth="1"/>
    <col min="4097" max="4098" width="13.7109375" customWidth="1"/>
    <col min="4099" max="4099" width="22.85546875" customWidth="1"/>
    <col min="4100" max="4105" width="13.7109375" customWidth="1"/>
    <col min="4106" max="4352" width="9.140625" customWidth="1"/>
    <col min="4353" max="4354" width="13.7109375" customWidth="1"/>
    <col min="4355" max="4355" width="22.85546875" customWidth="1"/>
    <col min="4356" max="4361" width="13.7109375" customWidth="1"/>
    <col min="4362" max="4608" width="9.140625" customWidth="1"/>
    <col min="4609" max="4610" width="13.7109375" customWidth="1"/>
    <col min="4611" max="4611" width="22.85546875" customWidth="1"/>
    <col min="4612" max="4617" width="13.7109375" customWidth="1"/>
    <col min="4618" max="4864" width="9.140625" customWidth="1"/>
    <col min="4865" max="4866" width="13.7109375" customWidth="1"/>
    <col min="4867" max="4867" width="22.85546875" customWidth="1"/>
    <col min="4868" max="4873" width="13.7109375" customWidth="1"/>
    <col min="4874" max="5120" width="9.140625" customWidth="1"/>
    <col min="5121" max="5122" width="13.7109375" customWidth="1"/>
    <col min="5123" max="5123" width="22.85546875" customWidth="1"/>
    <col min="5124" max="5129" width="13.7109375" customWidth="1"/>
    <col min="5130" max="5376" width="9.140625" customWidth="1"/>
    <col min="5377" max="5378" width="13.7109375" customWidth="1"/>
    <col min="5379" max="5379" width="22.85546875" customWidth="1"/>
    <col min="5380" max="5385" width="13.7109375" customWidth="1"/>
    <col min="5386" max="5632" width="9.140625" customWidth="1"/>
    <col min="5633" max="5634" width="13.7109375" customWidth="1"/>
    <col min="5635" max="5635" width="22.85546875" customWidth="1"/>
    <col min="5636" max="5641" width="13.7109375" customWidth="1"/>
    <col min="5642" max="5888" width="9.140625" customWidth="1"/>
    <col min="5889" max="5890" width="13.7109375" customWidth="1"/>
    <col min="5891" max="5891" width="22.85546875" customWidth="1"/>
    <col min="5892" max="5897" width="13.7109375" customWidth="1"/>
    <col min="5898" max="6144" width="9.140625" customWidth="1"/>
    <col min="6145" max="6146" width="13.7109375" customWidth="1"/>
    <col min="6147" max="6147" width="22.85546875" customWidth="1"/>
    <col min="6148" max="6153" width="13.7109375" customWidth="1"/>
    <col min="6154" max="6400" width="9.140625" customWidth="1"/>
    <col min="6401" max="6402" width="13.7109375" customWidth="1"/>
    <col min="6403" max="6403" width="22.85546875" customWidth="1"/>
    <col min="6404" max="6409" width="13.7109375" customWidth="1"/>
    <col min="6410" max="6656" width="9.140625" customWidth="1"/>
    <col min="6657" max="6658" width="13.7109375" customWidth="1"/>
    <col min="6659" max="6659" width="22.85546875" customWidth="1"/>
    <col min="6660" max="6665" width="13.7109375" customWidth="1"/>
    <col min="6666" max="6912" width="9.140625" customWidth="1"/>
    <col min="6913" max="6914" width="13.7109375" customWidth="1"/>
    <col min="6915" max="6915" width="22.85546875" customWidth="1"/>
    <col min="6916" max="6921" width="13.7109375" customWidth="1"/>
    <col min="6922" max="7168" width="9.140625" customWidth="1"/>
    <col min="7169" max="7170" width="13.7109375" customWidth="1"/>
    <col min="7171" max="7171" width="22.85546875" customWidth="1"/>
    <col min="7172" max="7177" width="13.7109375" customWidth="1"/>
    <col min="7178" max="7424" width="9.140625" customWidth="1"/>
    <col min="7425" max="7426" width="13.7109375" customWidth="1"/>
    <col min="7427" max="7427" width="22.85546875" customWidth="1"/>
    <col min="7428" max="7433" width="13.7109375" customWidth="1"/>
    <col min="7434" max="7680" width="9.140625" customWidth="1"/>
    <col min="7681" max="7682" width="13.7109375" customWidth="1"/>
    <col min="7683" max="7683" width="22.85546875" customWidth="1"/>
    <col min="7684" max="7689" width="13.7109375" customWidth="1"/>
    <col min="7690" max="7936" width="9.140625" customWidth="1"/>
    <col min="7937" max="7938" width="13.7109375" customWidth="1"/>
    <col min="7939" max="7939" width="22.85546875" customWidth="1"/>
    <col min="7940" max="7945" width="13.7109375" customWidth="1"/>
    <col min="7946" max="8192" width="9.140625" customWidth="1"/>
    <col min="8193" max="8194" width="13.7109375" customWidth="1"/>
    <col min="8195" max="8195" width="22.85546875" customWidth="1"/>
    <col min="8196" max="8201" width="13.7109375" customWidth="1"/>
    <col min="8202" max="8448" width="9.140625" customWidth="1"/>
    <col min="8449" max="8450" width="13.7109375" customWidth="1"/>
    <col min="8451" max="8451" width="22.85546875" customWidth="1"/>
    <col min="8452" max="8457" width="13.7109375" customWidth="1"/>
    <col min="8458" max="8704" width="9.140625" customWidth="1"/>
    <col min="8705" max="8706" width="13.7109375" customWidth="1"/>
    <col min="8707" max="8707" width="22.85546875" customWidth="1"/>
    <col min="8708" max="8713" width="13.7109375" customWidth="1"/>
    <col min="8714" max="8960" width="9.140625" customWidth="1"/>
    <col min="8961" max="8962" width="13.7109375" customWidth="1"/>
    <col min="8963" max="8963" width="22.85546875" customWidth="1"/>
    <col min="8964" max="8969" width="13.7109375" customWidth="1"/>
    <col min="8970" max="9216" width="9.140625" customWidth="1"/>
    <col min="9217" max="9218" width="13.7109375" customWidth="1"/>
    <col min="9219" max="9219" width="22.85546875" customWidth="1"/>
    <col min="9220" max="9225" width="13.7109375" customWidth="1"/>
    <col min="9226" max="9472" width="9.140625" customWidth="1"/>
    <col min="9473" max="9474" width="13.7109375" customWidth="1"/>
    <col min="9475" max="9475" width="22.85546875" customWidth="1"/>
    <col min="9476" max="9481" width="13.7109375" customWidth="1"/>
    <col min="9482" max="9728" width="9.140625" customWidth="1"/>
    <col min="9729" max="9730" width="13.7109375" customWidth="1"/>
    <col min="9731" max="9731" width="22.85546875" customWidth="1"/>
    <col min="9732" max="9737" width="13.7109375" customWidth="1"/>
    <col min="9738" max="9984" width="9.140625" customWidth="1"/>
    <col min="9985" max="9986" width="13.7109375" customWidth="1"/>
    <col min="9987" max="9987" width="22.85546875" customWidth="1"/>
    <col min="9988" max="9993" width="13.7109375" customWidth="1"/>
    <col min="9994" max="10240" width="9.140625" customWidth="1"/>
    <col min="10241" max="10242" width="13.7109375" customWidth="1"/>
    <col min="10243" max="10243" width="22.85546875" customWidth="1"/>
    <col min="10244" max="10249" width="13.7109375" customWidth="1"/>
    <col min="10250" max="10496" width="9.140625" customWidth="1"/>
    <col min="10497" max="10498" width="13.7109375" customWidth="1"/>
    <col min="10499" max="10499" width="22.85546875" customWidth="1"/>
    <col min="10500" max="10505" width="13.7109375" customWidth="1"/>
    <col min="10506" max="10752" width="9.140625" customWidth="1"/>
    <col min="10753" max="10754" width="13.7109375" customWidth="1"/>
    <col min="10755" max="10755" width="22.85546875" customWidth="1"/>
    <col min="10756" max="10761" width="13.7109375" customWidth="1"/>
    <col min="10762" max="11008" width="9.140625" customWidth="1"/>
    <col min="11009" max="11010" width="13.7109375" customWidth="1"/>
    <col min="11011" max="11011" width="22.85546875" customWidth="1"/>
    <col min="11012" max="11017" width="13.7109375" customWidth="1"/>
    <col min="11018" max="11264" width="9.140625" customWidth="1"/>
    <col min="11265" max="11266" width="13.7109375" customWidth="1"/>
    <col min="11267" max="11267" width="22.85546875" customWidth="1"/>
    <col min="11268" max="11273" width="13.7109375" customWidth="1"/>
    <col min="11274" max="11520" width="9.140625" customWidth="1"/>
    <col min="11521" max="11522" width="13.7109375" customWidth="1"/>
    <col min="11523" max="11523" width="22.85546875" customWidth="1"/>
    <col min="11524" max="11529" width="13.7109375" customWidth="1"/>
    <col min="11530" max="11776" width="9.140625" customWidth="1"/>
    <col min="11777" max="11778" width="13.7109375" customWidth="1"/>
    <col min="11779" max="11779" width="22.85546875" customWidth="1"/>
    <col min="11780" max="11785" width="13.7109375" customWidth="1"/>
    <col min="11786" max="12032" width="9.140625" customWidth="1"/>
    <col min="12033" max="12034" width="13.7109375" customWidth="1"/>
    <col min="12035" max="12035" width="22.85546875" customWidth="1"/>
    <col min="12036" max="12041" width="13.7109375" customWidth="1"/>
    <col min="12042" max="12288" width="9.140625" customWidth="1"/>
    <col min="12289" max="12290" width="13.7109375" customWidth="1"/>
    <col min="12291" max="12291" width="22.85546875" customWidth="1"/>
    <col min="12292" max="12297" width="13.7109375" customWidth="1"/>
    <col min="12298" max="12544" width="9.140625" customWidth="1"/>
    <col min="12545" max="12546" width="13.7109375" customWidth="1"/>
    <col min="12547" max="12547" width="22.85546875" customWidth="1"/>
    <col min="12548" max="12553" width="13.7109375" customWidth="1"/>
    <col min="12554" max="12800" width="9.140625" customWidth="1"/>
    <col min="12801" max="12802" width="13.7109375" customWidth="1"/>
    <col min="12803" max="12803" width="22.85546875" customWidth="1"/>
    <col min="12804" max="12809" width="13.7109375" customWidth="1"/>
    <col min="12810" max="13056" width="9.140625" customWidth="1"/>
    <col min="13057" max="13058" width="13.7109375" customWidth="1"/>
    <col min="13059" max="13059" width="22.85546875" customWidth="1"/>
    <col min="13060" max="13065" width="13.7109375" customWidth="1"/>
    <col min="13066" max="13312" width="9.140625" customWidth="1"/>
    <col min="13313" max="13314" width="13.7109375" customWidth="1"/>
    <col min="13315" max="13315" width="22.85546875" customWidth="1"/>
    <col min="13316" max="13321" width="13.7109375" customWidth="1"/>
    <col min="13322" max="13568" width="9.140625" customWidth="1"/>
    <col min="13569" max="13570" width="13.7109375" customWidth="1"/>
    <col min="13571" max="13571" width="22.85546875" customWidth="1"/>
    <col min="13572" max="13577" width="13.7109375" customWidth="1"/>
    <col min="13578" max="13824" width="9.140625" customWidth="1"/>
    <col min="13825" max="13826" width="13.7109375" customWidth="1"/>
    <col min="13827" max="13827" width="22.85546875" customWidth="1"/>
    <col min="13828" max="13833" width="13.7109375" customWidth="1"/>
    <col min="13834" max="14080" width="9.140625" customWidth="1"/>
    <col min="14081" max="14082" width="13.7109375" customWidth="1"/>
    <col min="14083" max="14083" width="22.85546875" customWidth="1"/>
    <col min="14084" max="14089" width="13.7109375" customWidth="1"/>
    <col min="14090" max="14336" width="9.140625" customWidth="1"/>
    <col min="14337" max="14338" width="13.7109375" customWidth="1"/>
    <col min="14339" max="14339" width="22.85546875" customWidth="1"/>
    <col min="14340" max="14345" width="13.7109375" customWidth="1"/>
    <col min="14346" max="14592" width="9.140625" customWidth="1"/>
    <col min="14593" max="14594" width="13.7109375" customWidth="1"/>
    <col min="14595" max="14595" width="22.85546875" customWidth="1"/>
    <col min="14596" max="14601" width="13.7109375" customWidth="1"/>
    <col min="14602" max="14848" width="9.140625" customWidth="1"/>
    <col min="14849" max="14850" width="13.7109375" customWidth="1"/>
    <col min="14851" max="14851" width="22.85546875" customWidth="1"/>
    <col min="14852" max="14857" width="13.7109375" customWidth="1"/>
    <col min="14858" max="15104" width="9.140625" customWidth="1"/>
    <col min="15105" max="15106" width="13.7109375" customWidth="1"/>
    <col min="15107" max="15107" width="22.85546875" customWidth="1"/>
    <col min="15108" max="15113" width="13.7109375" customWidth="1"/>
    <col min="15114" max="15360" width="9.140625" customWidth="1"/>
    <col min="15361" max="15362" width="13.7109375" customWidth="1"/>
    <col min="15363" max="15363" width="22.85546875" customWidth="1"/>
    <col min="15364" max="15369" width="13.7109375" customWidth="1"/>
    <col min="15370" max="15616" width="9.140625" customWidth="1"/>
    <col min="15617" max="15618" width="13.7109375" customWidth="1"/>
    <col min="15619" max="15619" width="22.85546875" customWidth="1"/>
    <col min="15620" max="15625" width="13.7109375" customWidth="1"/>
    <col min="15626" max="15872" width="9.140625" customWidth="1"/>
    <col min="15873" max="15874" width="13.7109375" customWidth="1"/>
    <col min="15875" max="15875" width="22.85546875" customWidth="1"/>
    <col min="15876" max="15881" width="13.7109375" customWidth="1"/>
    <col min="15882" max="16128" width="9.140625" customWidth="1"/>
    <col min="16129" max="16130" width="13.7109375" customWidth="1"/>
    <col min="16131" max="16131" width="22.85546875" customWidth="1"/>
    <col min="16132" max="16137" width="13.7109375" customWidth="1"/>
    <col min="16138" max="16384" width="9.140625" customWidth="1"/>
  </cols>
  <sheetData>
    <row r="1" spans="1:9" ht="24" customHeight="1">
      <c r="A1" s="17" t="s">
        <v>643</v>
      </c>
      <c r="B1" s="18"/>
      <c r="E1" s="19" t="s">
        <v>644</v>
      </c>
      <c r="I1" s="20" t="s">
        <v>645</v>
      </c>
    </row>
    <row r="2" spans="1:9" ht="24" customHeight="1">
      <c r="A2" s="19" t="s">
        <v>646</v>
      </c>
      <c r="B2" s="21"/>
      <c r="I2" s="20" t="s">
        <v>647</v>
      </c>
    </row>
    <row r="3" spans="1:9" ht="12" customHeight="1">
      <c r="A3" s="22"/>
      <c r="B3" s="22"/>
      <c r="C3" s="22"/>
      <c r="D3" s="22"/>
      <c r="E3" s="22"/>
      <c r="F3" s="22"/>
      <c r="G3" s="22"/>
      <c r="H3" s="22"/>
      <c r="I3" s="22"/>
    </row>
    <row r="4" spans="1:9" ht="12" customHeight="1">
      <c r="A4" s="22"/>
      <c r="B4" s="22"/>
      <c r="C4" s="22"/>
      <c r="D4" s="22"/>
      <c r="E4" s="22"/>
      <c r="F4" s="22"/>
      <c r="G4" s="22"/>
      <c r="H4" s="22"/>
      <c r="I4" s="22"/>
    </row>
    <row r="5" spans="1:9" ht="20.100000000000001" customHeight="1">
      <c r="A5" s="23" t="s">
        <v>648</v>
      </c>
      <c r="B5" s="23"/>
      <c r="C5" s="23" t="s">
        <v>649</v>
      </c>
      <c r="D5" s="24" t="s">
        <v>650</v>
      </c>
      <c r="E5" s="23" t="s">
        <v>651</v>
      </c>
      <c r="F5" s="25"/>
      <c r="G5" s="25"/>
      <c r="H5" s="24" t="s">
        <v>650</v>
      </c>
      <c r="I5" s="23" t="s">
        <v>652</v>
      </c>
    </row>
    <row r="6" spans="1:9" ht="20.100000000000001" customHeight="1">
      <c r="A6" s="25"/>
      <c r="B6" s="25"/>
      <c r="C6" s="25"/>
      <c r="D6" s="23" t="s">
        <v>653</v>
      </c>
      <c r="E6" s="24" t="s">
        <v>654</v>
      </c>
      <c r="F6" s="26" t="s">
        <v>655</v>
      </c>
      <c r="G6" s="26" t="s">
        <v>656</v>
      </c>
      <c r="H6" s="23" t="s">
        <v>653</v>
      </c>
      <c r="I6" s="24" t="s">
        <v>654</v>
      </c>
    </row>
    <row r="7" spans="1:9" ht="12" customHeight="1">
      <c r="A7" s="22"/>
      <c r="B7" s="22"/>
      <c r="C7" s="22"/>
      <c r="D7" s="22"/>
      <c r="E7" s="22"/>
      <c r="F7" s="22"/>
      <c r="G7" s="22"/>
      <c r="H7" s="22"/>
      <c r="I7" s="22"/>
    </row>
    <row r="8" spans="1:9" ht="20.100000000000001" customHeight="1">
      <c r="A8" s="25" t="s">
        <v>657</v>
      </c>
      <c r="B8" s="25"/>
      <c r="C8" s="25" t="s">
        <v>658</v>
      </c>
      <c r="D8" s="27">
        <v>4693212.91</v>
      </c>
      <c r="E8" s="25" t="s">
        <v>659</v>
      </c>
      <c r="F8" s="27">
        <v>820968.3</v>
      </c>
      <c r="G8" s="27">
        <v>828646.2</v>
      </c>
      <c r="H8" s="27">
        <v>4685535.01</v>
      </c>
      <c r="I8" s="25" t="s">
        <v>659</v>
      </c>
    </row>
    <row r="9" spans="1:9" ht="20.100000000000001" customHeight="1">
      <c r="A9" s="23" t="s">
        <v>660</v>
      </c>
      <c r="B9" s="23"/>
      <c r="C9" s="23" t="s">
        <v>661</v>
      </c>
      <c r="D9" s="28">
        <v>5007.9399999999996</v>
      </c>
      <c r="E9" s="23" t="s">
        <v>659</v>
      </c>
      <c r="F9" s="28">
        <v>0</v>
      </c>
      <c r="G9" s="28">
        <v>5000</v>
      </c>
      <c r="H9" s="28">
        <v>7.94</v>
      </c>
      <c r="I9" s="23" t="s">
        <v>659</v>
      </c>
    </row>
    <row r="10" spans="1:9" ht="20.100000000000001" customHeight="1">
      <c r="A10" s="25" t="s">
        <v>662</v>
      </c>
      <c r="B10" s="25"/>
      <c r="C10" s="25" t="s">
        <v>663</v>
      </c>
      <c r="D10" s="27">
        <v>5007.9399999999996</v>
      </c>
      <c r="E10" s="25" t="s">
        <v>659</v>
      </c>
      <c r="F10" s="27">
        <v>0</v>
      </c>
      <c r="G10" s="27">
        <v>5000</v>
      </c>
      <c r="H10" s="27">
        <v>7.94</v>
      </c>
      <c r="I10" s="25" t="s">
        <v>659</v>
      </c>
    </row>
    <row r="11" spans="1:9" ht="20.100000000000001" customHeight="1">
      <c r="A11" s="23" t="s">
        <v>664</v>
      </c>
      <c r="B11" s="23"/>
      <c r="C11" s="23" t="s">
        <v>665</v>
      </c>
      <c r="D11" s="28">
        <v>194.15</v>
      </c>
      <c r="E11" s="23" t="s">
        <v>659</v>
      </c>
      <c r="F11" s="28">
        <v>805966.7</v>
      </c>
      <c r="G11" s="28">
        <v>799667.29</v>
      </c>
      <c r="H11" s="28">
        <v>6493.56</v>
      </c>
      <c r="I11" s="23" t="s">
        <v>659</v>
      </c>
    </row>
    <row r="12" spans="1:9" ht="20.100000000000001" customHeight="1">
      <c r="A12" s="25" t="s">
        <v>666</v>
      </c>
      <c r="B12" s="25"/>
      <c r="C12" s="25" t="s">
        <v>667</v>
      </c>
      <c r="D12" s="27">
        <v>194.15</v>
      </c>
      <c r="E12" s="25" t="s">
        <v>659</v>
      </c>
      <c r="F12" s="27">
        <v>805966.7</v>
      </c>
      <c r="G12" s="27">
        <v>799667.29</v>
      </c>
      <c r="H12" s="27">
        <v>6493.56</v>
      </c>
      <c r="I12" s="25" t="s">
        <v>659</v>
      </c>
    </row>
    <row r="13" spans="1:9" ht="20.100000000000001" customHeight="1">
      <c r="A13" s="23" t="s">
        <v>668</v>
      </c>
      <c r="B13" s="23"/>
      <c r="C13" s="23" t="s">
        <v>669</v>
      </c>
      <c r="D13" s="28">
        <v>33923.21</v>
      </c>
      <c r="E13" s="23" t="s">
        <v>659</v>
      </c>
      <c r="F13" s="28">
        <v>0</v>
      </c>
      <c r="G13" s="28">
        <v>0</v>
      </c>
      <c r="H13" s="28">
        <v>33923.21</v>
      </c>
      <c r="I13" s="23" t="s">
        <v>659</v>
      </c>
    </row>
    <row r="14" spans="1:9" ht="20.100000000000001" customHeight="1">
      <c r="A14" s="25" t="s">
        <v>670</v>
      </c>
      <c r="B14" s="25"/>
      <c r="C14" s="25" t="s">
        <v>671</v>
      </c>
      <c r="D14" s="27">
        <v>96.12</v>
      </c>
      <c r="E14" s="25" t="s">
        <v>659</v>
      </c>
      <c r="F14" s="27">
        <v>0</v>
      </c>
      <c r="G14" s="27">
        <v>0</v>
      </c>
      <c r="H14" s="27">
        <v>96.12</v>
      </c>
      <c r="I14" s="25" t="s">
        <v>659</v>
      </c>
    </row>
    <row r="15" spans="1:9" ht="20.100000000000001" customHeight="1">
      <c r="A15" s="25" t="s">
        <v>672</v>
      </c>
      <c r="B15" s="25"/>
      <c r="C15" s="25" t="s">
        <v>673</v>
      </c>
      <c r="D15" s="27">
        <v>96.12</v>
      </c>
      <c r="E15" s="25" t="s">
        <v>659</v>
      </c>
      <c r="F15" s="27">
        <v>0</v>
      </c>
      <c r="G15" s="27">
        <v>0</v>
      </c>
      <c r="H15" s="27">
        <v>96.12</v>
      </c>
      <c r="I15" s="25" t="s">
        <v>659</v>
      </c>
    </row>
    <row r="16" spans="1:9" ht="20.100000000000001" customHeight="1">
      <c r="A16" s="25" t="s">
        <v>674</v>
      </c>
      <c r="B16" s="25"/>
      <c r="C16" s="25" t="s">
        <v>675</v>
      </c>
      <c r="D16" s="27">
        <v>33320.519999999997</v>
      </c>
      <c r="E16" s="25" t="s">
        <v>659</v>
      </c>
      <c r="F16" s="27">
        <v>0</v>
      </c>
      <c r="G16" s="27">
        <v>0</v>
      </c>
      <c r="H16" s="27">
        <v>33320.519999999997</v>
      </c>
      <c r="I16" s="25" t="s">
        <v>659</v>
      </c>
    </row>
    <row r="17" spans="1:9" ht="20.100000000000001" customHeight="1">
      <c r="A17" s="25" t="s">
        <v>676</v>
      </c>
      <c r="B17" s="25"/>
      <c r="C17" s="25" t="s">
        <v>677</v>
      </c>
      <c r="D17" s="27">
        <v>32720.52</v>
      </c>
      <c r="E17" s="25" t="s">
        <v>659</v>
      </c>
      <c r="F17" s="27">
        <v>0</v>
      </c>
      <c r="G17" s="27">
        <v>0</v>
      </c>
      <c r="H17" s="27">
        <v>32720.52</v>
      </c>
      <c r="I17" s="25" t="s">
        <v>659</v>
      </c>
    </row>
    <row r="18" spans="1:9" ht="20.100000000000001" customHeight="1">
      <c r="A18" s="25" t="s">
        <v>678</v>
      </c>
      <c r="B18" s="25"/>
      <c r="C18" s="25" t="s">
        <v>679</v>
      </c>
      <c r="D18" s="27">
        <v>600</v>
      </c>
      <c r="E18" s="25" t="s">
        <v>659</v>
      </c>
      <c r="F18" s="27">
        <v>0</v>
      </c>
      <c r="G18" s="27">
        <v>0</v>
      </c>
      <c r="H18" s="27">
        <v>600</v>
      </c>
      <c r="I18" s="25" t="s">
        <v>659</v>
      </c>
    </row>
    <row r="19" spans="1:9" ht="20.100000000000001" customHeight="1">
      <c r="A19" s="25" t="s">
        <v>680</v>
      </c>
      <c r="B19" s="25"/>
      <c r="C19" s="25" t="s">
        <v>681</v>
      </c>
      <c r="D19" s="27">
        <v>506.57</v>
      </c>
      <c r="E19" s="25" t="s">
        <v>659</v>
      </c>
      <c r="F19" s="27">
        <v>0</v>
      </c>
      <c r="G19" s="27">
        <v>0</v>
      </c>
      <c r="H19" s="27">
        <v>506.57</v>
      </c>
      <c r="I19" s="25" t="s">
        <v>659</v>
      </c>
    </row>
    <row r="20" spans="1:9" ht="20.100000000000001" customHeight="1">
      <c r="A20" s="25" t="s">
        <v>682</v>
      </c>
      <c r="B20" s="25"/>
      <c r="C20" s="25" t="s">
        <v>683</v>
      </c>
      <c r="D20" s="27">
        <v>506.57</v>
      </c>
      <c r="E20" s="25" t="s">
        <v>659</v>
      </c>
      <c r="F20" s="27">
        <v>0</v>
      </c>
      <c r="G20" s="27">
        <v>0</v>
      </c>
      <c r="H20" s="27">
        <v>506.57</v>
      </c>
      <c r="I20" s="25" t="s">
        <v>659</v>
      </c>
    </row>
    <row r="21" spans="1:9" ht="20.100000000000001" customHeight="1">
      <c r="A21" s="23" t="s">
        <v>684</v>
      </c>
      <c r="B21" s="23"/>
      <c r="C21" s="23" t="s">
        <v>685</v>
      </c>
      <c r="D21" s="28">
        <v>1712452.05</v>
      </c>
      <c r="E21" s="23" t="s">
        <v>659</v>
      </c>
      <c r="F21" s="28">
        <v>15001.6</v>
      </c>
      <c r="G21" s="28">
        <v>23978.91</v>
      </c>
      <c r="H21" s="28">
        <v>1703474.74</v>
      </c>
      <c r="I21" s="23" t="s">
        <v>659</v>
      </c>
    </row>
    <row r="22" spans="1:9" ht="20.100000000000001" customHeight="1">
      <c r="A22" s="25" t="s">
        <v>686</v>
      </c>
      <c r="B22" s="25"/>
      <c r="C22" s="25" t="s">
        <v>687</v>
      </c>
      <c r="D22" s="27">
        <v>1706452.05</v>
      </c>
      <c r="E22" s="25" t="s">
        <v>659</v>
      </c>
      <c r="F22" s="27">
        <v>15001.6</v>
      </c>
      <c r="G22" s="27">
        <v>23978.91</v>
      </c>
      <c r="H22" s="27">
        <v>1697474.74</v>
      </c>
      <c r="I22" s="25" t="s">
        <v>659</v>
      </c>
    </row>
    <row r="23" spans="1:9" ht="20.100000000000001" customHeight="1">
      <c r="A23" s="25" t="s">
        <v>688</v>
      </c>
      <c r="B23" s="25"/>
      <c r="C23" s="25" t="s">
        <v>689</v>
      </c>
      <c r="D23" s="29">
        <v>-78250.600000000006</v>
      </c>
      <c r="E23" s="25" t="s">
        <v>659</v>
      </c>
      <c r="F23" s="27">
        <v>0</v>
      </c>
      <c r="G23" s="27">
        <v>0</v>
      </c>
      <c r="H23" s="29">
        <v>-78250.600000000006</v>
      </c>
      <c r="I23" s="25" t="s">
        <v>659</v>
      </c>
    </row>
    <row r="24" spans="1:9" ht="20.100000000000001" customHeight="1">
      <c r="A24" s="25" t="s">
        <v>690</v>
      </c>
      <c r="B24" s="25"/>
      <c r="C24" s="25" t="s">
        <v>691</v>
      </c>
      <c r="D24" s="27">
        <v>22979.29</v>
      </c>
      <c r="E24" s="25" t="s">
        <v>659</v>
      </c>
      <c r="F24" s="27">
        <v>0</v>
      </c>
      <c r="G24" s="27">
        <v>0</v>
      </c>
      <c r="H24" s="27">
        <v>22979.29</v>
      </c>
      <c r="I24" s="25" t="s">
        <v>659</v>
      </c>
    </row>
    <row r="25" spans="1:9" ht="20.100000000000001" customHeight="1">
      <c r="A25" s="25" t="s">
        <v>692</v>
      </c>
      <c r="B25" s="25"/>
      <c r="C25" s="25" t="s">
        <v>693</v>
      </c>
      <c r="D25" s="27">
        <v>475795.20000000001</v>
      </c>
      <c r="E25" s="25" t="s">
        <v>659</v>
      </c>
      <c r="F25" s="27">
        <v>0</v>
      </c>
      <c r="G25" s="27">
        <v>0</v>
      </c>
      <c r="H25" s="27">
        <v>475795.20000000001</v>
      </c>
      <c r="I25" s="25" t="s">
        <v>659</v>
      </c>
    </row>
    <row r="26" spans="1:9" ht="20.100000000000001" customHeight="1">
      <c r="A26" s="25" t="s">
        <v>694</v>
      </c>
      <c r="B26" s="25"/>
      <c r="C26" s="25" t="s">
        <v>695</v>
      </c>
      <c r="D26" s="27">
        <v>41250</v>
      </c>
      <c r="E26" s="25" t="s">
        <v>659</v>
      </c>
      <c r="F26" s="27">
        <v>0</v>
      </c>
      <c r="G26" s="27">
        <v>0</v>
      </c>
      <c r="H26" s="27">
        <v>41250</v>
      </c>
      <c r="I26" s="25" t="s">
        <v>659</v>
      </c>
    </row>
    <row r="27" spans="1:9" ht="20.100000000000001" customHeight="1">
      <c r="A27" s="25" t="s">
        <v>696</v>
      </c>
      <c r="B27" s="25"/>
      <c r="C27" s="25" t="s">
        <v>697</v>
      </c>
      <c r="D27" s="27">
        <v>204709.82</v>
      </c>
      <c r="E27" s="25" t="s">
        <v>659</v>
      </c>
      <c r="F27" s="27">
        <v>0</v>
      </c>
      <c r="G27" s="27">
        <v>0</v>
      </c>
      <c r="H27" s="27">
        <v>204709.82</v>
      </c>
      <c r="I27" s="25" t="s">
        <v>659</v>
      </c>
    </row>
    <row r="28" spans="1:9" ht="20.100000000000001" customHeight="1">
      <c r="A28" s="25" t="s">
        <v>698</v>
      </c>
      <c r="B28" s="25"/>
      <c r="C28" s="25" t="s">
        <v>699</v>
      </c>
      <c r="D28" s="27">
        <v>828</v>
      </c>
      <c r="E28" s="25" t="s">
        <v>659</v>
      </c>
      <c r="F28" s="27">
        <v>0</v>
      </c>
      <c r="G28" s="27">
        <v>0</v>
      </c>
      <c r="H28" s="27">
        <v>828</v>
      </c>
      <c r="I28" s="25" t="s">
        <v>659</v>
      </c>
    </row>
    <row r="29" spans="1:9" ht="20.100000000000001" customHeight="1">
      <c r="A29" s="25" t="s">
        <v>700</v>
      </c>
      <c r="B29" s="25"/>
      <c r="C29" s="25" t="s">
        <v>701</v>
      </c>
      <c r="D29" s="27">
        <v>140800</v>
      </c>
      <c r="E29" s="25" t="s">
        <v>659</v>
      </c>
      <c r="F29" s="27">
        <v>0</v>
      </c>
      <c r="G29" s="27">
        <v>0</v>
      </c>
      <c r="H29" s="27">
        <v>140800</v>
      </c>
      <c r="I29" s="25" t="s">
        <v>659</v>
      </c>
    </row>
    <row r="30" spans="1:9" ht="20.100000000000001" customHeight="1">
      <c r="A30" s="25" t="s">
        <v>702</v>
      </c>
      <c r="B30" s="25"/>
      <c r="C30" s="25" t="s">
        <v>703</v>
      </c>
      <c r="D30" s="27">
        <v>3456</v>
      </c>
      <c r="E30" s="25" t="s">
        <v>659</v>
      </c>
      <c r="F30" s="27">
        <v>0</v>
      </c>
      <c r="G30" s="27">
        <v>0</v>
      </c>
      <c r="H30" s="27">
        <v>3456</v>
      </c>
      <c r="I30" s="25" t="s">
        <v>659</v>
      </c>
    </row>
    <row r="31" spans="1:9" ht="20.100000000000001" customHeight="1">
      <c r="A31" s="25" t="s">
        <v>704</v>
      </c>
      <c r="B31" s="25"/>
      <c r="C31" s="25" t="s">
        <v>705</v>
      </c>
      <c r="D31" s="27">
        <v>16982.86</v>
      </c>
      <c r="E31" s="25" t="s">
        <v>659</v>
      </c>
      <c r="F31" s="27">
        <v>0</v>
      </c>
      <c r="G31" s="27">
        <v>0</v>
      </c>
      <c r="H31" s="27">
        <v>16982.86</v>
      </c>
      <c r="I31" s="25" t="s">
        <v>659</v>
      </c>
    </row>
    <row r="32" spans="1:9" ht="20.100000000000001" customHeight="1">
      <c r="A32" s="25" t="s">
        <v>706</v>
      </c>
      <c r="B32" s="25"/>
      <c r="C32" s="25" t="s">
        <v>707</v>
      </c>
      <c r="D32" s="27">
        <v>97000</v>
      </c>
      <c r="E32" s="25" t="s">
        <v>659</v>
      </c>
      <c r="F32" s="27">
        <v>0</v>
      </c>
      <c r="G32" s="27">
        <v>0</v>
      </c>
      <c r="H32" s="27">
        <v>97000</v>
      </c>
      <c r="I32" s="25" t="s">
        <v>659</v>
      </c>
    </row>
    <row r="33" spans="1:9" ht="20.100000000000001" customHeight="1">
      <c r="A33" s="25" t="s">
        <v>708</v>
      </c>
      <c r="B33" s="25"/>
      <c r="C33" s="25" t="s">
        <v>709</v>
      </c>
      <c r="D33" s="27">
        <v>4805.33</v>
      </c>
      <c r="E33" s="25" t="s">
        <v>659</v>
      </c>
      <c r="F33" s="27">
        <v>0</v>
      </c>
      <c r="G33" s="27">
        <v>0</v>
      </c>
      <c r="H33" s="27">
        <v>4805.33</v>
      </c>
      <c r="I33" s="25" t="s">
        <v>659</v>
      </c>
    </row>
    <row r="34" spans="1:9" ht="20.100000000000001" customHeight="1">
      <c r="A34" s="25" t="s">
        <v>710</v>
      </c>
      <c r="B34" s="25"/>
      <c r="C34" s="25" t="s">
        <v>711</v>
      </c>
      <c r="D34" s="27">
        <v>29812</v>
      </c>
      <c r="E34" s="25" t="s">
        <v>659</v>
      </c>
      <c r="F34" s="27">
        <v>0</v>
      </c>
      <c r="G34" s="27">
        <v>0</v>
      </c>
      <c r="H34" s="27">
        <v>29812</v>
      </c>
      <c r="I34" s="25" t="s">
        <v>659</v>
      </c>
    </row>
    <row r="35" spans="1:9" ht="20.100000000000001" customHeight="1">
      <c r="A35" s="25" t="s">
        <v>712</v>
      </c>
      <c r="B35" s="25"/>
      <c r="C35" s="25" t="s">
        <v>713</v>
      </c>
      <c r="D35" s="27">
        <v>2160.9899999999998</v>
      </c>
      <c r="E35" s="25" t="s">
        <v>659</v>
      </c>
      <c r="F35" s="27">
        <v>0</v>
      </c>
      <c r="G35" s="27">
        <v>0</v>
      </c>
      <c r="H35" s="27">
        <v>2160.9899999999998</v>
      </c>
      <c r="I35" s="25" t="s">
        <v>659</v>
      </c>
    </row>
    <row r="36" spans="1:9" ht="20.100000000000001" customHeight="1">
      <c r="A36" s="25" t="s">
        <v>714</v>
      </c>
      <c r="B36" s="25"/>
      <c r="C36" s="25" t="s">
        <v>715</v>
      </c>
      <c r="D36" s="27">
        <v>270000</v>
      </c>
      <c r="E36" s="25" t="s">
        <v>659</v>
      </c>
      <c r="F36" s="27">
        <v>0</v>
      </c>
      <c r="G36" s="27">
        <v>0</v>
      </c>
      <c r="H36" s="27">
        <v>270000</v>
      </c>
      <c r="I36" s="25" t="s">
        <v>659</v>
      </c>
    </row>
    <row r="37" spans="1:9" ht="20.100000000000001" customHeight="1">
      <c r="A37" s="25" t="s">
        <v>716</v>
      </c>
      <c r="B37" s="25"/>
      <c r="C37" s="25" t="s">
        <v>717</v>
      </c>
      <c r="D37" s="27">
        <v>34800</v>
      </c>
      <c r="E37" s="25" t="s">
        <v>659</v>
      </c>
      <c r="F37" s="27">
        <v>0</v>
      </c>
      <c r="G37" s="27">
        <v>0</v>
      </c>
      <c r="H37" s="27">
        <v>34800</v>
      </c>
      <c r="I37" s="25" t="s">
        <v>659</v>
      </c>
    </row>
    <row r="38" spans="1:9" ht="20.100000000000001" customHeight="1">
      <c r="A38" s="25" t="s">
        <v>718</v>
      </c>
      <c r="B38" s="25"/>
      <c r="C38" s="25" t="s">
        <v>719</v>
      </c>
      <c r="D38" s="27">
        <v>58000</v>
      </c>
      <c r="E38" s="25" t="s">
        <v>659</v>
      </c>
      <c r="F38" s="27">
        <v>0</v>
      </c>
      <c r="G38" s="27">
        <v>0</v>
      </c>
      <c r="H38" s="27">
        <v>58000</v>
      </c>
      <c r="I38" s="25" t="s">
        <v>659</v>
      </c>
    </row>
    <row r="39" spans="1:9" ht="20.100000000000001" customHeight="1">
      <c r="A39" s="25" t="s">
        <v>720</v>
      </c>
      <c r="B39" s="25"/>
      <c r="C39" s="25" t="s">
        <v>721</v>
      </c>
      <c r="D39" s="27">
        <v>145550.6</v>
      </c>
      <c r="E39" s="25" t="s">
        <v>659</v>
      </c>
      <c r="F39" s="27">
        <v>0</v>
      </c>
      <c r="G39" s="27">
        <v>0</v>
      </c>
      <c r="H39" s="27">
        <v>145550.6</v>
      </c>
      <c r="I39" s="25" t="s">
        <v>659</v>
      </c>
    </row>
    <row r="40" spans="1:9" ht="20.100000000000001" customHeight="1">
      <c r="A40" s="25" t="s">
        <v>722</v>
      </c>
      <c r="B40" s="25"/>
      <c r="C40" s="25" t="s">
        <v>723</v>
      </c>
      <c r="D40" s="27">
        <v>4098.51</v>
      </c>
      <c r="E40" s="25" t="s">
        <v>659</v>
      </c>
      <c r="F40" s="27">
        <v>0</v>
      </c>
      <c r="G40" s="27">
        <v>0</v>
      </c>
      <c r="H40" s="27">
        <v>4098.51</v>
      </c>
      <c r="I40" s="25" t="s">
        <v>659</v>
      </c>
    </row>
    <row r="41" spans="1:9" ht="20.100000000000001" customHeight="1">
      <c r="A41" s="25" t="s">
        <v>724</v>
      </c>
      <c r="B41" s="25"/>
      <c r="C41" s="25" t="s">
        <v>725</v>
      </c>
      <c r="D41" s="27">
        <v>212.01</v>
      </c>
      <c r="E41" s="25" t="s">
        <v>659</v>
      </c>
      <c r="F41" s="27">
        <v>0</v>
      </c>
      <c r="G41" s="27">
        <v>0</v>
      </c>
      <c r="H41" s="27">
        <v>212.01</v>
      </c>
      <c r="I41" s="25" t="s">
        <v>659</v>
      </c>
    </row>
    <row r="42" spans="1:9" ht="20.100000000000001" customHeight="1">
      <c r="A42" s="25" t="s">
        <v>726</v>
      </c>
      <c r="B42" s="25"/>
      <c r="C42" s="25" t="s">
        <v>727</v>
      </c>
      <c r="D42" s="27">
        <v>0</v>
      </c>
      <c r="E42" s="25" t="s">
        <v>659</v>
      </c>
      <c r="F42" s="27">
        <v>1.6</v>
      </c>
      <c r="G42" s="27">
        <v>80</v>
      </c>
      <c r="H42" s="29">
        <v>-78.400000000000006</v>
      </c>
      <c r="I42" s="25" t="s">
        <v>659</v>
      </c>
    </row>
    <row r="43" spans="1:9" ht="20.100000000000001" customHeight="1">
      <c r="A43" s="25" t="s">
        <v>728</v>
      </c>
      <c r="B43" s="25"/>
      <c r="C43" s="25" t="s">
        <v>729</v>
      </c>
      <c r="D43" s="27">
        <v>8452.92</v>
      </c>
      <c r="E43" s="25" t="s">
        <v>659</v>
      </c>
      <c r="F43" s="27">
        <v>0</v>
      </c>
      <c r="G43" s="27">
        <v>0</v>
      </c>
      <c r="H43" s="27">
        <v>8452.92</v>
      </c>
      <c r="I43" s="25" t="s">
        <v>659</v>
      </c>
    </row>
    <row r="44" spans="1:9" ht="20.100000000000001" customHeight="1">
      <c r="A44" s="25" t="s">
        <v>730</v>
      </c>
      <c r="B44" s="25"/>
      <c r="C44" s="25" t="s">
        <v>731</v>
      </c>
      <c r="D44" s="27">
        <v>41532.449999999997</v>
      </c>
      <c r="E44" s="25" t="s">
        <v>659</v>
      </c>
      <c r="F44" s="27">
        <v>15000</v>
      </c>
      <c r="G44" s="27">
        <v>23898.91</v>
      </c>
      <c r="H44" s="27">
        <v>32633.54</v>
      </c>
      <c r="I44" s="25" t="s">
        <v>659</v>
      </c>
    </row>
    <row r="45" spans="1:9" ht="20.100000000000001" customHeight="1">
      <c r="A45" s="25" t="s">
        <v>732</v>
      </c>
      <c r="B45" s="25"/>
      <c r="C45" s="25" t="s">
        <v>733</v>
      </c>
      <c r="D45" s="27">
        <v>2400</v>
      </c>
      <c r="E45" s="25" t="s">
        <v>659</v>
      </c>
      <c r="F45" s="27">
        <v>0</v>
      </c>
      <c r="G45" s="27">
        <v>0</v>
      </c>
      <c r="H45" s="27">
        <v>2400</v>
      </c>
      <c r="I45" s="25" t="s">
        <v>659</v>
      </c>
    </row>
    <row r="46" spans="1:9" ht="20.100000000000001" customHeight="1">
      <c r="A46" s="25" t="s">
        <v>734</v>
      </c>
      <c r="B46" s="25"/>
      <c r="C46" s="25" t="s">
        <v>735</v>
      </c>
      <c r="D46" s="27">
        <v>17400</v>
      </c>
      <c r="E46" s="25" t="s">
        <v>659</v>
      </c>
      <c r="F46" s="27">
        <v>0</v>
      </c>
      <c r="G46" s="27">
        <v>0</v>
      </c>
      <c r="H46" s="27">
        <v>17400</v>
      </c>
      <c r="I46" s="25" t="s">
        <v>659</v>
      </c>
    </row>
    <row r="47" spans="1:9" ht="20.100000000000001" customHeight="1">
      <c r="A47" s="25" t="s">
        <v>736</v>
      </c>
      <c r="B47" s="25"/>
      <c r="C47" s="25" t="s">
        <v>737</v>
      </c>
      <c r="D47" s="27">
        <v>10593.87</v>
      </c>
      <c r="E47" s="25" t="s">
        <v>659</v>
      </c>
      <c r="F47" s="27">
        <v>0</v>
      </c>
      <c r="G47" s="27">
        <v>0</v>
      </c>
      <c r="H47" s="27">
        <v>10593.87</v>
      </c>
      <c r="I47" s="25" t="s">
        <v>659</v>
      </c>
    </row>
    <row r="48" spans="1:9" ht="20.100000000000001" customHeight="1">
      <c r="A48" s="25" t="s">
        <v>738</v>
      </c>
      <c r="B48" s="25"/>
      <c r="C48" s="25" t="s">
        <v>739</v>
      </c>
      <c r="D48" s="27">
        <v>80000.2</v>
      </c>
      <c r="E48" s="25" t="s">
        <v>659</v>
      </c>
      <c r="F48" s="27">
        <v>0</v>
      </c>
      <c r="G48" s="27">
        <v>0</v>
      </c>
      <c r="H48" s="27">
        <v>80000.2</v>
      </c>
      <c r="I48" s="25" t="s">
        <v>659</v>
      </c>
    </row>
    <row r="49" spans="1:9" ht="20.100000000000001" customHeight="1">
      <c r="A49" s="25" t="s">
        <v>740</v>
      </c>
      <c r="B49" s="25"/>
      <c r="C49" s="25" t="s">
        <v>741</v>
      </c>
      <c r="D49" s="27">
        <v>17400</v>
      </c>
      <c r="E49" s="25" t="s">
        <v>659</v>
      </c>
      <c r="F49" s="27">
        <v>0</v>
      </c>
      <c r="G49" s="27">
        <v>0</v>
      </c>
      <c r="H49" s="27">
        <v>17400</v>
      </c>
      <c r="I49" s="25" t="s">
        <v>659</v>
      </c>
    </row>
    <row r="50" spans="1:9" ht="20.100000000000001" customHeight="1">
      <c r="A50" s="25" t="s">
        <v>742</v>
      </c>
      <c r="B50" s="25"/>
      <c r="C50" s="25" t="s">
        <v>743</v>
      </c>
      <c r="D50" s="27">
        <v>11336</v>
      </c>
      <c r="E50" s="25" t="s">
        <v>659</v>
      </c>
      <c r="F50" s="27">
        <v>0</v>
      </c>
      <c r="G50" s="27">
        <v>0</v>
      </c>
      <c r="H50" s="27">
        <v>11336</v>
      </c>
      <c r="I50" s="25" t="s">
        <v>659</v>
      </c>
    </row>
    <row r="51" spans="1:9" ht="20.100000000000001" customHeight="1">
      <c r="A51" s="25" t="s">
        <v>744</v>
      </c>
      <c r="B51" s="25"/>
      <c r="C51" s="25" t="s">
        <v>745</v>
      </c>
      <c r="D51" s="27">
        <v>6742</v>
      </c>
      <c r="E51" s="25" t="s">
        <v>659</v>
      </c>
      <c r="F51" s="27">
        <v>0</v>
      </c>
      <c r="G51" s="27">
        <v>0</v>
      </c>
      <c r="H51" s="27">
        <v>6742</v>
      </c>
      <c r="I51" s="25" t="s">
        <v>659</v>
      </c>
    </row>
    <row r="52" spans="1:9" ht="20.100000000000001" customHeight="1">
      <c r="A52" s="25" t="s">
        <v>746</v>
      </c>
      <c r="B52" s="25"/>
      <c r="C52" s="25" t="s">
        <v>747</v>
      </c>
      <c r="D52" s="27">
        <v>18560</v>
      </c>
      <c r="E52" s="25" t="s">
        <v>659</v>
      </c>
      <c r="F52" s="27">
        <v>0</v>
      </c>
      <c r="G52" s="27">
        <v>0</v>
      </c>
      <c r="H52" s="27">
        <v>18560</v>
      </c>
      <c r="I52" s="25" t="s">
        <v>659</v>
      </c>
    </row>
    <row r="53" spans="1:9" ht="20.100000000000001" customHeight="1">
      <c r="A53" s="25" t="s">
        <v>748</v>
      </c>
      <c r="B53" s="25"/>
      <c r="C53" s="25" t="s">
        <v>749</v>
      </c>
      <c r="D53" s="27">
        <v>1693.6</v>
      </c>
      <c r="E53" s="25" t="s">
        <v>659</v>
      </c>
      <c r="F53" s="27">
        <v>0</v>
      </c>
      <c r="G53" s="27">
        <v>0</v>
      </c>
      <c r="H53" s="27">
        <v>1693.6</v>
      </c>
      <c r="I53" s="25" t="s">
        <v>659</v>
      </c>
    </row>
    <row r="54" spans="1:9" ht="20.100000000000001" customHeight="1">
      <c r="A54" s="25" t="s">
        <v>750</v>
      </c>
      <c r="B54" s="25"/>
      <c r="C54" s="25" t="s">
        <v>751</v>
      </c>
      <c r="D54" s="27">
        <v>15351</v>
      </c>
      <c r="E54" s="25" t="s">
        <v>659</v>
      </c>
      <c r="F54" s="27">
        <v>0</v>
      </c>
      <c r="G54" s="27">
        <v>0</v>
      </c>
      <c r="H54" s="27">
        <v>15351</v>
      </c>
      <c r="I54" s="25" t="s">
        <v>659</v>
      </c>
    </row>
    <row r="55" spans="1:9" ht="20.100000000000001" customHeight="1">
      <c r="A55" s="25" t="s">
        <v>752</v>
      </c>
      <c r="B55" s="25"/>
      <c r="C55" s="25" t="s">
        <v>753</v>
      </c>
      <c r="D55" s="27">
        <v>6000</v>
      </c>
      <c r="E55" s="25" t="s">
        <v>659</v>
      </c>
      <c r="F55" s="27">
        <v>0</v>
      </c>
      <c r="G55" s="27">
        <v>0</v>
      </c>
      <c r="H55" s="27">
        <v>6000</v>
      </c>
      <c r="I55" s="25" t="s">
        <v>659</v>
      </c>
    </row>
    <row r="56" spans="1:9" ht="20.100000000000001" customHeight="1">
      <c r="A56" s="23" t="s">
        <v>754</v>
      </c>
      <c r="B56" s="23"/>
      <c r="C56" s="23" t="s">
        <v>755</v>
      </c>
      <c r="D56" s="28">
        <v>2082375.76</v>
      </c>
      <c r="E56" s="23" t="s">
        <v>659</v>
      </c>
      <c r="F56" s="28">
        <v>0</v>
      </c>
      <c r="G56" s="28">
        <v>0</v>
      </c>
      <c r="H56" s="28">
        <v>2082375.76</v>
      </c>
      <c r="I56" s="23" t="s">
        <v>659</v>
      </c>
    </row>
    <row r="57" spans="1:9" ht="20.100000000000001" customHeight="1">
      <c r="A57" s="25" t="s">
        <v>756</v>
      </c>
      <c r="B57" s="25"/>
      <c r="C57" s="25" t="s">
        <v>757</v>
      </c>
      <c r="D57" s="27">
        <v>2082375.76</v>
      </c>
      <c r="E57" s="25" t="s">
        <v>659</v>
      </c>
      <c r="F57" s="27">
        <v>0</v>
      </c>
      <c r="G57" s="27">
        <v>0</v>
      </c>
      <c r="H57" s="27">
        <v>2082375.76</v>
      </c>
      <c r="I57" s="25" t="s">
        <v>659</v>
      </c>
    </row>
    <row r="58" spans="1:9" ht="20.100000000000001" customHeight="1">
      <c r="A58" s="23" t="s">
        <v>758</v>
      </c>
      <c r="B58" s="23"/>
      <c r="C58" s="23" t="s">
        <v>759</v>
      </c>
      <c r="D58" s="28">
        <v>859259.8</v>
      </c>
      <c r="E58" s="23" t="s">
        <v>659</v>
      </c>
      <c r="F58" s="28">
        <v>0</v>
      </c>
      <c r="G58" s="28">
        <v>0</v>
      </c>
      <c r="H58" s="28">
        <v>859259.8</v>
      </c>
      <c r="I58" s="23" t="s">
        <v>659</v>
      </c>
    </row>
    <row r="59" spans="1:9" ht="20.100000000000001" customHeight="1">
      <c r="A59" s="25" t="s">
        <v>760</v>
      </c>
      <c r="B59" s="25"/>
      <c r="C59" s="25" t="s">
        <v>693</v>
      </c>
      <c r="D59" s="27">
        <v>227700</v>
      </c>
      <c r="E59" s="25" t="s">
        <v>659</v>
      </c>
      <c r="F59" s="27">
        <v>0</v>
      </c>
      <c r="G59" s="27">
        <v>0</v>
      </c>
      <c r="H59" s="27">
        <v>227700</v>
      </c>
      <c r="I59" s="25" t="s">
        <v>659</v>
      </c>
    </row>
    <row r="60" spans="1:9" ht="20.100000000000001" customHeight="1">
      <c r="A60" s="25" t="s">
        <v>761</v>
      </c>
      <c r="B60" s="25"/>
      <c r="C60" s="25" t="s">
        <v>762</v>
      </c>
      <c r="D60" s="27">
        <v>50000</v>
      </c>
      <c r="E60" s="25" t="s">
        <v>659</v>
      </c>
      <c r="F60" s="27">
        <v>0</v>
      </c>
      <c r="G60" s="27">
        <v>0</v>
      </c>
      <c r="H60" s="27">
        <v>50000</v>
      </c>
      <c r="I60" s="25" t="s">
        <v>659</v>
      </c>
    </row>
    <row r="61" spans="1:9" ht="20.100000000000001" customHeight="1">
      <c r="A61" s="25" t="s">
        <v>763</v>
      </c>
      <c r="B61" s="25"/>
      <c r="C61" s="25" t="s">
        <v>764</v>
      </c>
      <c r="D61" s="27">
        <v>290000</v>
      </c>
      <c r="E61" s="25" t="s">
        <v>659</v>
      </c>
      <c r="F61" s="27">
        <v>0</v>
      </c>
      <c r="G61" s="27">
        <v>0</v>
      </c>
      <c r="H61" s="27">
        <v>290000</v>
      </c>
      <c r="I61" s="25" t="s">
        <v>659</v>
      </c>
    </row>
    <row r="62" spans="1:9" ht="20.100000000000001" customHeight="1">
      <c r="A62" s="25" t="s">
        <v>765</v>
      </c>
      <c r="B62" s="25"/>
      <c r="C62" s="25" t="s">
        <v>766</v>
      </c>
      <c r="D62" s="27">
        <v>250000</v>
      </c>
      <c r="E62" s="25" t="s">
        <v>659</v>
      </c>
      <c r="F62" s="27">
        <v>0</v>
      </c>
      <c r="G62" s="27">
        <v>0</v>
      </c>
      <c r="H62" s="27">
        <v>250000</v>
      </c>
      <c r="I62" s="25" t="s">
        <v>659</v>
      </c>
    </row>
    <row r="63" spans="1:9" ht="20.100000000000001" customHeight="1">
      <c r="A63" s="25" t="s">
        <v>767</v>
      </c>
      <c r="B63" s="25"/>
      <c r="C63" s="25" t="s">
        <v>768</v>
      </c>
      <c r="D63" s="27">
        <v>29812</v>
      </c>
      <c r="E63" s="25" t="s">
        <v>659</v>
      </c>
      <c r="F63" s="27">
        <v>0</v>
      </c>
      <c r="G63" s="27">
        <v>0</v>
      </c>
      <c r="H63" s="27">
        <v>29812</v>
      </c>
      <c r="I63" s="25" t="s">
        <v>659</v>
      </c>
    </row>
    <row r="64" spans="1:9" ht="20.100000000000001" customHeight="1">
      <c r="A64" s="25" t="s">
        <v>769</v>
      </c>
      <c r="B64" s="25"/>
      <c r="C64" s="25" t="s">
        <v>770</v>
      </c>
      <c r="D64" s="27">
        <v>7500</v>
      </c>
      <c r="E64" s="25" t="s">
        <v>659</v>
      </c>
      <c r="F64" s="27">
        <v>0</v>
      </c>
      <c r="G64" s="27">
        <v>0</v>
      </c>
      <c r="H64" s="27">
        <v>7500</v>
      </c>
      <c r="I64" s="25" t="s">
        <v>659</v>
      </c>
    </row>
    <row r="65" spans="1:9" ht="20.100000000000001" customHeight="1">
      <c r="A65" s="25" t="s">
        <v>771</v>
      </c>
      <c r="B65" s="25"/>
      <c r="C65" s="25" t="s">
        <v>772</v>
      </c>
      <c r="D65" s="27">
        <v>3853.8</v>
      </c>
      <c r="E65" s="25" t="s">
        <v>659</v>
      </c>
      <c r="F65" s="27">
        <v>0</v>
      </c>
      <c r="G65" s="27">
        <v>0</v>
      </c>
      <c r="H65" s="27">
        <v>3853.8</v>
      </c>
      <c r="I65" s="25" t="s">
        <v>659</v>
      </c>
    </row>
    <row r="66" spans="1:9" ht="20.100000000000001" customHeight="1">
      <c r="A66" s="25" t="s">
        <v>773</v>
      </c>
      <c r="B66" s="25"/>
      <c r="C66" s="25" t="s">
        <v>774</v>
      </c>
      <c r="D66" s="27">
        <v>394</v>
      </c>
      <c r="E66" s="25" t="s">
        <v>659</v>
      </c>
      <c r="F66" s="27">
        <v>0</v>
      </c>
      <c r="G66" s="27">
        <v>0</v>
      </c>
      <c r="H66" s="27">
        <v>394</v>
      </c>
      <c r="I66" s="25" t="s">
        <v>659</v>
      </c>
    </row>
    <row r="67" spans="1:9" ht="20.100000000000001" customHeight="1">
      <c r="A67" s="25" t="s">
        <v>775</v>
      </c>
      <c r="B67" s="25"/>
      <c r="C67" s="25" t="s">
        <v>776</v>
      </c>
      <c r="D67" s="27">
        <v>226307.22</v>
      </c>
      <c r="E67" s="25" t="s">
        <v>659</v>
      </c>
      <c r="F67" s="27">
        <v>0</v>
      </c>
      <c r="G67" s="27">
        <v>0</v>
      </c>
      <c r="H67" s="27">
        <v>226307.22</v>
      </c>
      <c r="I67" s="25" t="s">
        <v>659</v>
      </c>
    </row>
    <row r="68" spans="1:9" ht="20.100000000000001" customHeight="1">
      <c r="A68" s="23" t="s">
        <v>777</v>
      </c>
      <c r="B68" s="23"/>
      <c r="C68" s="23" t="s">
        <v>778</v>
      </c>
      <c r="D68" s="28">
        <v>95800.44</v>
      </c>
      <c r="E68" s="23" t="s">
        <v>659</v>
      </c>
      <c r="F68" s="28">
        <v>0</v>
      </c>
      <c r="G68" s="28">
        <v>0</v>
      </c>
      <c r="H68" s="28">
        <v>95800.44</v>
      </c>
      <c r="I68" s="23" t="s">
        <v>659</v>
      </c>
    </row>
    <row r="69" spans="1:9" ht="20.100000000000001" customHeight="1">
      <c r="A69" s="25" t="s">
        <v>779</v>
      </c>
      <c r="B69" s="25"/>
      <c r="C69" s="25" t="s">
        <v>780</v>
      </c>
      <c r="D69" s="27">
        <v>83636</v>
      </c>
      <c r="E69" s="25" t="s">
        <v>659</v>
      </c>
      <c r="F69" s="27">
        <v>0</v>
      </c>
      <c r="G69" s="27">
        <v>0</v>
      </c>
      <c r="H69" s="27">
        <v>83636</v>
      </c>
      <c r="I69" s="25" t="s">
        <v>659</v>
      </c>
    </row>
    <row r="70" spans="1:9" ht="20.100000000000001" customHeight="1">
      <c r="A70" s="25" t="s">
        <v>781</v>
      </c>
      <c r="B70" s="25"/>
      <c r="C70" s="25" t="s">
        <v>782</v>
      </c>
      <c r="D70" s="27">
        <v>1</v>
      </c>
      <c r="E70" s="25" t="s">
        <v>659</v>
      </c>
      <c r="F70" s="27">
        <v>0</v>
      </c>
      <c r="G70" s="27">
        <v>0</v>
      </c>
      <c r="H70" s="27">
        <v>1</v>
      </c>
      <c r="I70" s="25" t="s">
        <v>659</v>
      </c>
    </row>
    <row r="71" spans="1:9" ht="20.100000000000001" customHeight="1">
      <c r="A71" s="25" t="s">
        <v>783</v>
      </c>
      <c r="B71" s="25"/>
      <c r="C71" s="25" t="s">
        <v>784</v>
      </c>
      <c r="D71" s="27">
        <v>1</v>
      </c>
      <c r="E71" s="25" t="s">
        <v>659</v>
      </c>
      <c r="F71" s="27">
        <v>0</v>
      </c>
      <c r="G71" s="27">
        <v>0</v>
      </c>
      <c r="H71" s="27">
        <v>1</v>
      </c>
      <c r="I71" s="25" t="s">
        <v>659</v>
      </c>
    </row>
    <row r="72" spans="1:9" ht="20.100000000000001" customHeight="1">
      <c r="A72" s="25" t="s">
        <v>785</v>
      </c>
      <c r="B72" s="25"/>
      <c r="C72" s="25" t="s">
        <v>786</v>
      </c>
      <c r="D72" s="27">
        <v>1</v>
      </c>
      <c r="E72" s="25" t="s">
        <v>659</v>
      </c>
      <c r="F72" s="27">
        <v>0</v>
      </c>
      <c r="G72" s="27">
        <v>0</v>
      </c>
      <c r="H72" s="27">
        <v>1</v>
      </c>
      <c r="I72" s="25" t="s">
        <v>659</v>
      </c>
    </row>
    <row r="73" spans="1:9" ht="20.100000000000001" customHeight="1">
      <c r="A73" s="25" t="s">
        <v>787</v>
      </c>
      <c r="B73" s="25"/>
      <c r="C73" s="25" t="s">
        <v>788</v>
      </c>
      <c r="D73" s="27">
        <v>1</v>
      </c>
      <c r="E73" s="25" t="s">
        <v>659</v>
      </c>
      <c r="F73" s="27">
        <v>0</v>
      </c>
      <c r="G73" s="27">
        <v>0</v>
      </c>
      <c r="H73" s="27">
        <v>1</v>
      </c>
      <c r="I73" s="25" t="s">
        <v>659</v>
      </c>
    </row>
    <row r="74" spans="1:9" ht="20.100000000000001" customHeight="1">
      <c r="A74" s="25" t="s">
        <v>789</v>
      </c>
      <c r="B74" s="25"/>
      <c r="C74" s="25" t="s">
        <v>790</v>
      </c>
      <c r="D74" s="27">
        <v>1</v>
      </c>
      <c r="E74" s="25" t="s">
        <v>659</v>
      </c>
      <c r="F74" s="27">
        <v>0</v>
      </c>
      <c r="G74" s="27">
        <v>0</v>
      </c>
      <c r="H74" s="27">
        <v>1</v>
      </c>
      <c r="I74" s="25" t="s">
        <v>659</v>
      </c>
    </row>
    <row r="75" spans="1:9" ht="20.100000000000001" customHeight="1">
      <c r="A75" s="25" t="s">
        <v>791</v>
      </c>
      <c r="B75" s="25"/>
      <c r="C75" s="25" t="s">
        <v>792</v>
      </c>
      <c r="D75" s="27">
        <v>1</v>
      </c>
      <c r="E75" s="25" t="s">
        <v>659</v>
      </c>
      <c r="F75" s="27">
        <v>0</v>
      </c>
      <c r="G75" s="27">
        <v>0</v>
      </c>
      <c r="H75" s="27">
        <v>1</v>
      </c>
      <c r="I75" s="25" t="s">
        <v>659</v>
      </c>
    </row>
    <row r="76" spans="1:9" ht="20.100000000000001" customHeight="1">
      <c r="A76" s="25" t="s">
        <v>793</v>
      </c>
      <c r="B76" s="25"/>
      <c r="C76" s="25" t="s">
        <v>794</v>
      </c>
      <c r="D76" s="27">
        <v>1</v>
      </c>
      <c r="E76" s="25" t="s">
        <v>659</v>
      </c>
      <c r="F76" s="27">
        <v>0</v>
      </c>
      <c r="G76" s="27">
        <v>0</v>
      </c>
      <c r="H76" s="27">
        <v>1</v>
      </c>
      <c r="I76" s="25" t="s">
        <v>659</v>
      </c>
    </row>
    <row r="77" spans="1:9" ht="20.100000000000001" customHeight="1">
      <c r="A77" s="25" t="s">
        <v>795</v>
      </c>
      <c r="B77" s="25"/>
      <c r="C77" s="25" t="s">
        <v>796</v>
      </c>
      <c r="D77" s="27">
        <v>1</v>
      </c>
      <c r="E77" s="25" t="s">
        <v>659</v>
      </c>
      <c r="F77" s="27">
        <v>0</v>
      </c>
      <c r="G77" s="27">
        <v>0</v>
      </c>
      <c r="H77" s="27">
        <v>1</v>
      </c>
      <c r="I77" s="25" t="s">
        <v>659</v>
      </c>
    </row>
    <row r="78" spans="1:9" ht="20.100000000000001" customHeight="1">
      <c r="A78" s="25" t="s">
        <v>797</v>
      </c>
      <c r="B78" s="25"/>
      <c r="C78" s="25" t="s">
        <v>798</v>
      </c>
      <c r="D78" s="27">
        <v>1</v>
      </c>
      <c r="E78" s="25" t="s">
        <v>659</v>
      </c>
      <c r="F78" s="27">
        <v>0</v>
      </c>
      <c r="G78" s="27">
        <v>0</v>
      </c>
      <c r="H78" s="27">
        <v>1</v>
      </c>
      <c r="I78" s="25" t="s">
        <v>659</v>
      </c>
    </row>
    <row r="79" spans="1:9" ht="20.100000000000001" customHeight="1">
      <c r="A79" s="25" t="s">
        <v>799</v>
      </c>
      <c r="B79" s="25"/>
      <c r="C79" s="25" t="s">
        <v>800</v>
      </c>
      <c r="D79" s="27">
        <v>1</v>
      </c>
      <c r="E79" s="25" t="s">
        <v>659</v>
      </c>
      <c r="F79" s="27">
        <v>0</v>
      </c>
      <c r="G79" s="27">
        <v>0</v>
      </c>
      <c r="H79" s="27">
        <v>1</v>
      </c>
      <c r="I79" s="25" t="s">
        <v>659</v>
      </c>
    </row>
    <row r="80" spans="1:9" ht="20.100000000000001" customHeight="1">
      <c r="A80" s="25" t="s">
        <v>801</v>
      </c>
      <c r="B80" s="25"/>
      <c r="C80" s="25" t="s">
        <v>802</v>
      </c>
      <c r="D80" s="27">
        <v>1</v>
      </c>
      <c r="E80" s="25" t="s">
        <v>659</v>
      </c>
      <c r="F80" s="27">
        <v>0</v>
      </c>
      <c r="G80" s="27">
        <v>0</v>
      </c>
      <c r="H80" s="27">
        <v>1</v>
      </c>
      <c r="I80" s="25" t="s">
        <v>659</v>
      </c>
    </row>
    <row r="81" spans="1:9" ht="20.100000000000001" customHeight="1">
      <c r="A81" s="25" t="s">
        <v>803</v>
      </c>
      <c r="B81" s="25"/>
      <c r="C81" s="25" t="s">
        <v>804</v>
      </c>
      <c r="D81" s="27">
        <v>1447.41</v>
      </c>
      <c r="E81" s="25" t="s">
        <v>659</v>
      </c>
      <c r="F81" s="27">
        <v>0</v>
      </c>
      <c r="G81" s="27">
        <v>0</v>
      </c>
      <c r="H81" s="27">
        <v>1447.41</v>
      </c>
      <c r="I81" s="25" t="s">
        <v>659</v>
      </c>
    </row>
    <row r="82" spans="1:9" ht="20.100000000000001" customHeight="1">
      <c r="A82" s="25" t="s">
        <v>805</v>
      </c>
      <c r="B82" s="25"/>
      <c r="C82" s="25" t="s">
        <v>806</v>
      </c>
      <c r="D82" s="27">
        <v>3706.03</v>
      </c>
      <c r="E82" s="25" t="s">
        <v>659</v>
      </c>
      <c r="F82" s="27">
        <v>0</v>
      </c>
      <c r="G82" s="27">
        <v>0</v>
      </c>
      <c r="H82" s="27">
        <v>3706.03</v>
      </c>
      <c r="I82" s="25" t="s">
        <v>659</v>
      </c>
    </row>
    <row r="83" spans="1:9" ht="20.100000000000001" customHeight="1">
      <c r="A83" s="25" t="s">
        <v>807</v>
      </c>
      <c r="B83" s="25"/>
      <c r="C83" s="25" t="s">
        <v>808</v>
      </c>
      <c r="D83" s="27">
        <v>7000</v>
      </c>
      <c r="E83" s="25" t="s">
        <v>659</v>
      </c>
      <c r="F83" s="27">
        <v>0</v>
      </c>
      <c r="G83" s="27">
        <v>0</v>
      </c>
      <c r="H83" s="27">
        <v>7000</v>
      </c>
      <c r="I83" s="25" t="s">
        <v>659</v>
      </c>
    </row>
    <row r="84" spans="1:9" ht="20.100000000000001" customHeight="1">
      <c r="A84" s="23" t="s">
        <v>809</v>
      </c>
      <c r="B84" s="23"/>
      <c r="C84" s="23" t="s">
        <v>810</v>
      </c>
      <c r="D84" s="28">
        <v>64666.17</v>
      </c>
      <c r="E84" s="23" t="s">
        <v>659</v>
      </c>
      <c r="F84" s="28">
        <v>0</v>
      </c>
      <c r="G84" s="28">
        <v>0</v>
      </c>
      <c r="H84" s="28">
        <v>64666.17</v>
      </c>
      <c r="I84" s="23" t="s">
        <v>659</v>
      </c>
    </row>
    <row r="85" spans="1:9" ht="20.100000000000001" customHeight="1">
      <c r="A85" s="25" t="s">
        <v>811</v>
      </c>
      <c r="B85" s="25"/>
      <c r="C85" s="25" t="s">
        <v>812</v>
      </c>
      <c r="D85" s="27">
        <v>64655.17</v>
      </c>
      <c r="E85" s="25" t="s">
        <v>659</v>
      </c>
      <c r="F85" s="27">
        <v>0</v>
      </c>
      <c r="G85" s="27">
        <v>0</v>
      </c>
      <c r="H85" s="27">
        <v>64655.17</v>
      </c>
      <c r="I85" s="25" t="s">
        <v>659</v>
      </c>
    </row>
    <row r="86" spans="1:9" ht="20.100000000000001" customHeight="1">
      <c r="A86" s="25" t="s">
        <v>813</v>
      </c>
      <c r="B86" s="25"/>
      <c r="C86" s="25" t="s">
        <v>814</v>
      </c>
      <c r="D86" s="27">
        <v>1</v>
      </c>
      <c r="E86" s="25" t="s">
        <v>659</v>
      </c>
      <c r="F86" s="27">
        <v>0</v>
      </c>
      <c r="G86" s="27">
        <v>0</v>
      </c>
      <c r="H86" s="27">
        <v>1</v>
      </c>
      <c r="I86" s="25" t="s">
        <v>659</v>
      </c>
    </row>
    <row r="87" spans="1:9" ht="20.100000000000001" customHeight="1">
      <c r="A87" s="25" t="s">
        <v>815</v>
      </c>
      <c r="B87" s="25"/>
      <c r="C87" s="25" t="s">
        <v>816</v>
      </c>
      <c r="D87" s="27">
        <v>1</v>
      </c>
      <c r="E87" s="25" t="s">
        <v>659</v>
      </c>
      <c r="F87" s="27">
        <v>0</v>
      </c>
      <c r="G87" s="27">
        <v>0</v>
      </c>
      <c r="H87" s="27">
        <v>1</v>
      </c>
      <c r="I87" s="25" t="s">
        <v>659</v>
      </c>
    </row>
    <row r="88" spans="1:9" ht="20.100000000000001" customHeight="1">
      <c r="A88" s="25" t="s">
        <v>817</v>
      </c>
      <c r="B88" s="25"/>
      <c r="C88" s="25" t="s">
        <v>818</v>
      </c>
      <c r="D88" s="27">
        <v>1</v>
      </c>
      <c r="E88" s="25" t="s">
        <v>659</v>
      </c>
      <c r="F88" s="27">
        <v>0</v>
      </c>
      <c r="G88" s="27">
        <v>0</v>
      </c>
      <c r="H88" s="27">
        <v>1</v>
      </c>
      <c r="I88" s="25" t="s">
        <v>659</v>
      </c>
    </row>
    <row r="89" spans="1:9" ht="20.100000000000001" customHeight="1">
      <c r="A89" s="25" t="s">
        <v>819</v>
      </c>
      <c r="B89" s="25"/>
      <c r="C89" s="25" t="s">
        <v>820</v>
      </c>
      <c r="D89" s="27">
        <v>1</v>
      </c>
      <c r="E89" s="25" t="s">
        <v>659</v>
      </c>
      <c r="F89" s="27">
        <v>0</v>
      </c>
      <c r="G89" s="27">
        <v>0</v>
      </c>
      <c r="H89" s="27">
        <v>1</v>
      </c>
      <c r="I89" s="25" t="s">
        <v>659</v>
      </c>
    </row>
    <row r="90" spans="1:9" ht="20.100000000000001" customHeight="1">
      <c r="A90" s="25" t="s">
        <v>821</v>
      </c>
      <c r="B90" s="25"/>
      <c r="C90" s="25" t="s">
        <v>822</v>
      </c>
      <c r="D90" s="27">
        <v>1</v>
      </c>
      <c r="E90" s="25" t="s">
        <v>659</v>
      </c>
      <c r="F90" s="27">
        <v>0</v>
      </c>
      <c r="G90" s="27">
        <v>0</v>
      </c>
      <c r="H90" s="27">
        <v>1</v>
      </c>
      <c r="I90" s="25" t="s">
        <v>659</v>
      </c>
    </row>
    <row r="91" spans="1:9" ht="20.100000000000001" customHeight="1">
      <c r="A91" s="25" t="s">
        <v>823</v>
      </c>
      <c r="B91" s="25"/>
      <c r="C91" s="25" t="s">
        <v>824</v>
      </c>
      <c r="D91" s="27">
        <v>1</v>
      </c>
      <c r="E91" s="25" t="s">
        <v>659</v>
      </c>
      <c r="F91" s="27">
        <v>0</v>
      </c>
      <c r="G91" s="27">
        <v>0</v>
      </c>
      <c r="H91" s="27">
        <v>1</v>
      </c>
      <c r="I91" s="25" t="s">
        <v>659</v>
      </c>
    </row>
    <row r="92" spans="1:9" ht="20.100000000000001" customHeight="1">
      <c r="A92" s="25" t="s">
        <v>825</v>
      </c>
      <c r="B92" s="25"/>
      <c r="C92" s="25" t="s">
        <v>826</v>
      </c>
      <c r="D92" s="27">
        <v>1</v>
      </c>
      <c r="E92" s="25" t="s">
        <v>659</v>
      </c>
      <c r="F92" s="27">
        <v>0</v>
      </c>
      <c r="G92" s="27">
        <v>0</v>
      </c>
      <c r="H92" s="27">
        <v>1</v>
      </c>
      <c r="I92" s="25" t="s">
        <v>659</v>
      </c>
    </row>
    <row r="93" spans="1:9" ht="20.100000000000001" customHeight="1">
      <c r="A93" s="25" t="s">
        <v>827</v>
      </c>
      <c r="B93" s="25"/>
      <c r="C93" s="25" t="s">
        <v>828</v>
      </c>
      <c r="D93" s="27">
        <v>1</v>
      </c>
      <c r="E93" s="25" t="s">
        <v>659</v>
      </c>
      <c r="F93" s="27">
        <v>0</v>
      </c>
      <c r="G93" s="27">
        <v>0</v>
      </c>
      <c r="H93" s="27">
        <v>1</v>
      </c>
      <c r="I93" s="25" t="s">
        <v>659</v>
      </c>
    </row>
    <row r="94" spans="1:9" ht="20.100000000000001" customHeight="1">
      <c r="A94" s="25" t="s">
        <v>829</v>
      </c>
      <c r="B94" s="25"/>
      <c r="C94" s="25" t="s">
        <v>830</v>
      </c>
      <c r="D94" s="27">
        <v>1</v>
      </c>
      <c r="E94" s="25" t="s">
        <v>659</v>
      </c>
      <c r="F94" s="27">
        <v>0</v>
      </c>
      <c r="G94" s="27">
        <v>0</v>
      </c>
      <c r="H94" s="27">
        <v>1</v>
      </c>
      <c r="I94" s="25" t="s">
        <v>659</v>
      </c>
    </row>
    <row r="95" spans="1:9" ht="20.100000000000001" customHeight="1">
      <c r="A95" s="25" t="s">
        <v>831</v>
      </c>
      <c r="B95" s="25"/>
      <c r="C95" s="25" t="s">
        <v>832</v>
      </c>
      <c r="D95" s="27">
        <v>1</v>
      </c>
      <c r="E95" s="25" t="s">
        <v>659</v>
      </c>
      <c r="F95" s="27">
        <v>0</v>
      </c>
      <c r="G95" s="27">
        <v>0</v>
      </c>
      <c r="H95" s="27">
        <v>1</v>
      </c>
      <c r="I95" s="25" t="s">
        <v>659</v>
      </c>
    </row>
    <row r="96" spans="1:9" ht="20.100000000000001" customHeight="1">
      <c r="A96" s="25" t="s">
        <v>833</v>
      </c>
      <c r="B96" s="25"/>
      <c r="C96" s="25" t="s">
        <v>834</v>
      </c>
      <c r="D96" s="27">
        <v>1</v>
      </c>
      <c r="E96" s="25" t="s">
        <v>659</v>
      </c>
      <c r="F96" s="27">
        <v>0</v>
      </c>
      <c r="G96" s="27">
        <v>0</v>
      </c>
      <c r="H96" s="27">
        <v>1</v>
      </c>
      <c r="I96" s="25" t="s">
        <v>659</v>
      </c>
    </row>
    <row r="97" spans="1:9" ht="20.100000000000001" customHeight="1">
      <c r="A97" s="23" t="s">
        <v>835</v>
      </c>
      <c r="B97" s="23"/>
      <c r="C97" s="23" t="s">
        <v>836</v>
      </c>
      <c r="D97" s="28">
        <v>16391.61</v>
      </c>
      <c r="E97" s="23" t="s">
        <v>659</v>
      </c>
      <c r="F97" s="28">
        <v>0</v>
      </c>
      <c r="G97" s="28">
        <v>0</v>
      </c>
      <c r="H97" s="28">
        <v>16391.61</v>
      </c>
      <c r="I97" s="23" t="s">
        <v>659</v>
      </c>
    </row>
    <row r="98" spans="1:9" ht="20.100000000000001" customHeight="1">
      <c r="A98" s="25" t="s">
        <v>837</v>
      </c>
      <c r="B98" s="25"/>
      <c r="C98" s="25" t="s">
        <v>838</v>
      </c>
      <c r="D98" s="27">
        <v>3910</v>
      </c>
      <c r="E98" s="25" t="s">
        <v>659</v>
      </c>
      <c r="F98" s="27">
        <v>0</v>
      </c>
      <c r="G98" s="27">
        <v>0</v>
      </c>
      <c r="H98" s="27">
        <v>3910</v>
      </c>
      <c r="I98" s="25" t="s">
        <v>659</v>
      </c>
    </row>
    <row r="99" spans="1:9" ht="20.100000000000001" customHeight="1">
      <c r="A99" s="25" t="s">
        <v>839</v>
      </c>
      <c r="B99" s="25"/>
      <c r="C99" s="25" t="s">
        <v>840</v>
      </c>
      <c r="D99" s="27">
        <v>3910</v>
      </c>
      <c r="E99" s="25" t="s">
        <v>659</v>
      </c>
      <c r="F99" s="27">
        <v>0</v>
      </c>
      <c r="G99" s="27">
        <v>0</v>
      </c>
      <c r="H99" s="27">
        <v>3910</v>
      </c>
      <c r="I99" s="25" t="s">
        <v>659</v>
      </c>
    </row>
    <row r="100" spans="1:9" ht="20.100000000000001" customHeight="1">
      <c r="A100" s="25" t="s">
        <v>841</v>
      </c>
      <c r="B100" s="25"/>
      <c r="C100" s="25" t="s">
        <v>842</v>
      </c>
      <c r="D100" s="27">
        <v>1725</v>
      </c>
      <c r="E100" s="25" t="s">
        <v>659</v>
      </c>
      <c r="F100" s="27">
        <v>0</v>
      </c>
      <c r="G100" s="27">
        <v>0</v>
      </c>
      <c r="H100" s="27">
        <v>1725</v>
      </c>
      <c r="I100" s="25" t="s">
        <v>659</v>
      </c>
    </row>
    <row r="101" spans="1:9" ht="20.100000000000001" customHeight="1">
      <c r="A101" s="25" t="s">
        <v>843</v>
      </c>
      <c r="B101" s="25"/>
      <c r="C101" s="25" t="s">
        <v>844</v>
      </c>
      <c r="D101" s="27">
        <v>1725</v>
      </c>
      <c r="E101" s="25" t="s">
        <v>659</v>
      </c>
      <c r="F101" s="27">
        <v>0</v>
      </c>
      <c r="G101" s="27">
        <v>0</v>
      </c>
      <c r="H101" s="27">
        <v>1725</v>
      </c>
      <c r="I101" s="25" t="s">
        <v>659</v>
      </c>
    </row>
    <row r="102" spans="1:9" ht="20.100000000000001" customHeight="1">
      <c r="A102" s="25" t="s">
        <v>845</v>
      </c>
      <c r="B102" s="25"/>
      <c r="C102" s="25" t="s">
        <v>846</v>
      </c>
      <c r="D102" s="27">
        <v>713</v>
      </c>
      <c r="E102" s="25" t="s">
        <v>659</v>
      </c>
      <c r="F102" s="27">
        <v>0</v>
      </c>
      <c r="G102" s="27">
        <v>0</v>
      </c>
      <c r="H102" s="27">
        <v>713</v>
      </c>
      <c r="I102" s="25" t="s">
        <v>659</v>
      </c>
    </row>
    <row r="103" spans="1:9" ht="20.100000000000001" customHeight="1">
      <c r="A103" s="25" t="s">
        <v>847</v>
      </c>
      <c r="B103" s="25"/>
      <c r="C103" s="25" t="s">
        <v>848</v>
      </c>
      <c r="D103" s="27">
        <v>4408.6099999999997</v>
      </c>
      <c r="E103" s="25" t="s">
        <v>659</v>
      </c>
      <c r="F103" s="27">
        <v>0</v>
      </c>
      <c r="G103" s="27">
        <v>0</v>
      </c>
      <c r="H103" s="27">
        <v>4408.6099999999997</v>
      </c>
      <c r="I103" s="25" t="s">
        <v>659</v>
      </c>
    </row>
    <row r="104" spans="1:9" ht="20.100000000000001" customHeight="1">
      <c r="A104" s="23" t="s">
        <v>849</v>
      </c>
      <c r="B104" s="23"/>
      <c r="C104" s="23" t="s">
        <v>850</v>
      </c>
      <c r="D104" s="28">
        <v>49449</v>
      </c>
      <c r="E104" s="23" t="s">
        <v>659</v>
      </c>
      <c r="F104" s="28">
        <v>0</v>
      </c>
      <c r="G104" s="28">
        <v>0</v>
      </c>
      <c r="H104" s="28">
        <v>49449</v>
      </c>
      <c r="I104" s="23" t="s">
        <v>659</v>
      </c>
    </row>
    <row r="105" spans="1:9" ht="20.100000000000001" customHeight="1">
      <c r="A105" s="25" t="s">
        <v>851</v>
      </c>
      <c r="B105" s="25"/>
      <c r="C105" s="25" t="s">
        <v>852</v>
      </c>
      <c r="D105" s="27">
        <v>21780</v>
      </c>
      <c r="E105" s="25" t="s">
        <v>659</v>
      </c>
      <c r="F105" s="27">
        <v>0</v>
      </c>
      <c r="G105" s="27">
        <v>0</v>
      </c>
      <c r="H105" s="27">
        <v>21780</v>
      </c>
      <c r="I105" s="25" t="s">
        <v>659</v>
      </c>
    </row>
    <row r="106" spans="1:9" ht="20.100000000000001" customHeight="1">
      <c r="A106" s="25" t="s">
        <v>853</v>
      </c>
      <c r="B106" s="25"/>
      <c r="C106" s="25" t="s">
        <v>854</v>
      </c>
      <c r="D106" s="27">
        <v>2645</v>
      </c>
      <c r="E106" s="25" t="s">
        <v>659</v>
      </c>
      <c r="F106" s="27">
        <v>0</v>
      </c>
      <c r="G106" s="27">
        <v>0</v>
      </c>
      <c r="H106" s="27">
        <v>2645</v>
      </c>
      <c r="I106" s="25" t="s">
        <v>659</v>
      </c>
    </row>
    <row r="107" spans="1:9" ht="20.100000000000001" customHeight="1">
      <c r="A107" s="25" t="s">
        <v>855</v>
      </c>
      <c r="B107" s="25"/>
      <c r="C107" s="25" t="s">
        <v>856</v>
      </c>
      <c r="D107" s="27">
        <v>1999</v>
      </c>
      <c r="E107" s="25" t="s">
        <v>659</v>
      </c>
      <c r="F107" s="27">
        <v>0</v>
      </c>
      <c r="G107" s="27">
        <v>0</v>
      </c>
      <c r="H107" s="27">
        <v>1999</v>
      </c>
      <c r="I107" s="25" t="s">
        <v>659</v>
      </c>
    </row>
    <row r="108" spans="1:9" ht="20.100000000000001" customHeight="1">
      <c r="A108" s="25" t="s">
        <v>857</v>
      </c>
      <c r="B108" s="25"/>
      <c r="C108" s="25" t="s">
        <v>858</v>
      </c>
      <c r="D108" s="27">
        <v>1762</v>
      </c>
      <c r="E108" s="25" t="s">
        <v>659</v>
      </c>
      <c r="F108" s="27">
        <v>0</v>
      </c>
      <c r="G108" s="27">
        <v>0</v>
      </c>
      <c r="H108" s="27">
        <v>1762</v>
      </c>
      <c r="I108" s="25" t="s">
        <v>659</v>
      </c>
    </row>
    <row r="109" spans="1:9" ht="20.100000000000001" customHeight="1">
      <c r="A109" s="25" t="s">
        <v>859</v>
      </c>
      <c r="B109" s="25"/>
      <c r="C109" s="25" t="s">
        <v>860</v>
      </c>
      <c r="D109" s="27">
        <v>557</v>
      </c>
      <c r="E109" s="25" t="s">
        <v>659</v>
      </c>
      <c r="F109" s="27">
        <v>0</v>
      </c>
      <c r="G109" s="27">
        <v>0</v>
      </c>
      <c r="H109" s="27">
        <v>557</v>
      </c>
      <c r="I109" s="25" t="s">
        <v>659</v>
      </c>
    </row>
    <row r="110" spans="1:9" ht="20.100000000000001" customHeight="1">
      <c r="A110" s="25" t="s">
        <v>861</v>
      </c>
      <c r="B110" s="25"/>
      <c r="C110" s="25" t="s">
        <v>862</v>
      </c>
      <c r="D110" s="27">
        <v>352</v>
      </c>
      <c r="E110" s="25" t="s">
        <v>659</v>
      </c>
      <c r="F110" s="27">
        <v>0</v>
      </c>
      <c r="G110" s="27">
        <v>0</v>
      </c>
      <c r="H110" s="27">
        <v>352</v>
      </c>
      <c r="I110" s="25" t="s">
        <v>659</v>
      </c>
    </row>
    <row r="111" spans="1:9" ht="20.100000000000001" customHeight="1">
      <c r="A111" s="25" t="s">
        <v>863</v>
      </c>
      <c r="B111" s="25"/>
      <c r="C111" s="25" t="s">
        <v>864</v>
      </c>
      <c r="D111" s="27">
        <v>815</v>
      </c>
      <c r="E111" s="25" t="s">
        <v>659</v>
      </c>
      <c r="F111" s="27">
        <v>0</v>
      </c>
      <c r="G111" s="27">
        <v>0</v>
      </c>
      <c r="H111" s="27">
        <v>815</v>
      </c>
      <c r="I111" s="25" t="s">
        <v>659</v>
      </c>
    </row>
    <row r="112" spans="1:9" ht="20.100000000000001" customHeight="1">
      <c r="A112" s="25" t="s">
        <v>865</v>
      </c>
      <c r="B112" s="25"/>
      <c r="C112" s="25" t="s">
        <v>866</v>
      </c>
      <c r="D112" s="27">
        <v>603</v>
      </c>
      <c r="E112" s="25" t="s">
        <v>659</v>
      </c>
      <c r="F112" s="27">
        <v>0</v>
      </c>
      <c r="G112" s="27">
        <v>0</v>
      </c>
      <c r="H112" s="27">
        <v>603</v>
      </c>
      <c r="I112" s="25" t="s">
        <v>659</v>
      </c>
    </row>
    <row r="113" spans="1:9" ht="20.100000000000001" customHeight="1">
      <c r="A113" s="25" t="s">
        <v>867</v>
      </c>
      <c r="B113" s="25"/>
      <c r="C113" s="25" t="s">
        <v>868</v>
      </c>
      <c r="D113" s="27">
        <v>6500</v>
      </c>
      <c r="E113" s="25" t="s">
        <v>659</v>
      </c>
      <c r="F113" s="27">
        <v>0</v>
      </c>
      <c r="G113" s="27">
        <v>0</v>
      </c>
      <c r="H113" s="27">
        <v>6500</v>
      </c>
      <c r="I113" s="25" t="s">
        <v>659</v>
      </c>
    </row>
    <row r="114" spans="1:9" ht="20.100000000000001" customHeight="1">
      <c r="A114" s="25" t="s">
        <v>869</v>
      </c>
      <c r="B114" s="25"/>
      <c r="C114" s="25" t="s">
        <v>870</v>
      </c>
      <c r="D114" s="27">
        <v>766</v>
      </c>
      <c r="E114" s="25" t="s">
        <v>659</v>
      </c>
      <c r="F114" s="27">
        <v>0</v>
      </c>
      <c r="G114" s="27">
        <v>0</v>
      </c>
      <c r="H114" s="27">
        <v>766</v>
      </c>
      <c r="I114" s="25" t="s">
        <v>659</v>
      </c>
    </row>
    <row r="115" spans="1:9" ht="20.100000000000001" customHeight="1">
      <c r="A115" s="25" t="s">
        <v>871</v>
      </c>
      <c r="B115" s="25"/>
      <c r="C115" s="25" t="s">
        <v>872</v>
      </c>
      <c r="D115" s="27">
        <v>4895</v>
      </c>
      <c r="E115" s="25" t="s">
        <v>659</v>
      </c>
      <c r="F115" s="27">
        <v>0</v>
      </c>
      <c r="G115" s="27">
        <v>0</v>
      </c>
      <c r="H115" s="27">
        <v>4895</v>
      </c>
      <c r="I115" s="25" t="s">
        <v>659</v>
      </c>
    </row>
    <row r="116" spans="1:9" ht="20.100000000000001" customHeight="1">
      <c r="A116" s="25" t="s">
        <v>873</v>
      </c>
      <c r="B116" s="25"/>
      <c r="C116" s="25" t="s">
        <v>874</v>
      </c>
      <c r="D116" s="27">
        <v>4475</v>
      </c>
      <c r="E116" s="25" t="s">
        <v>659</v>
      </c>
      <c r="F116" s="27">
        <v>0</v>
      </c>
      <c r="G116" s="27">
        <v>0</v>
      </c>
      <c r="H116" s="27">
        <v>4475</v>
      </c>
      <c r="I116" s="25" t="s">
        <v>659</v>
      </c>
    </row>
    <row r="117" spans="1:9" ht="20.100000000000001" customHeight="1">
      <c r="A117" s="25" t="s">
        <v>875</v>
      </c>
      <c r="B117" s="25"/>
      <c r="C117" s="25" t="s">
        <v>876</v>
      </c>
      <c r="D117" s="27">
        <v>1320</v>
      </c>
      <c r="E117" s="25" t="s">
        <v>659</v>
      </c>
      <c r="F117" s="27">
        <v>0</v>
      </c>
      <c r="G117" s="27">
        <v>0</v>
      </c>
      <c r="H117" s="27">
        <v>1320</v>
      </c>
      <c r="I117" s="25" t="s">
        <v>659</v>
      </c>
    </row>
    <row r="118" spans="1:9" ht="20.100000000000001" customHeight="1">
      <c r="A118" s="25" t="s">
        <v>877</v>
      </c>
      <c r="B118" s="25"/>
      <c r="C118" s="25" t="s">
        <v>878</v>
      </c>
      <c r="D118" s="27">
        <v>980</v>
      </c>
      <c r="E118" s="25" t="s">
        <v>659</v>
      </c>
      <c r="F118" s="27">
        <v>0</v>
      </c>
      <c r="G118" s="27">
        <v>0</v>
      </c>
      <c r="H118" s="27">
        <v>980</v>
      </c>
      <c r="I118" s="25" t="s">
        <v>659</v>
      </c>
    </row>
    <row r="119" spans="1:9" ht="20.100000000000001" customHeight="1">
      <c r="A119" s="23" t="s">
        <v>879</v>
      </c>
      <c r="B119" s="23"/>
      <c r="C119" s="23" t="s">
        <v>880</v>
      </c>
      <c r="D119" s="23" t="s">
        <v>659</v>
      </c>
      <c r="E119" s="28">
        <v>151229.82</v>
      </c>
      <c r="F119" s="28">
        <v>0</v>
      </c>
      <c r="G119" s="28">
        <v>0</v>
      </c>
      <c r="H119" s="23" t="s">
        <v>659</v>
      </c>
      <c r="I119" s="28">
        <v>151229.82</v>
      </c>
    </row>
    <row r="120" spans="1:9" ht="20.100000000000001" customHeight="1">
      <c r="A120" s="25" t="s">
        <v>881</v>
      </c>
      <c r="B120" s="25"/>
      <c r="C120" s="25" t="s">
        <v>882</v>
      </c>
      <c r="D120" s="25" t="s">
        <v>659</v>
      </c>
      <c r="E120" s="27">
        <v>48221.98</v>
      </c>
      <c r="F120" s="27">
        <v>0</v>
      </c>
      <c r="G120" s="27">
        <v>0</v>
      </c>
      <c r="H120" s="25" t="s">
        <v>659</v>
      </c>
      <c r="I120" s="27">
        <v>48221.98</v>
      </c>
    </row>
    <row r="121" spans="1:9" ht="20.100000000000001" customHeight="1">
      <c r="A121" s="25" t="s">
        <v>883</v>
      </c>
      <c r="B121" s="25"/>
      <c r="C121" s="25" t="s">
        <v>884</v>
      </c>
      <c r="D121" s="25" t="s">
        <v>659</v>
      </c>
      <c r="E121" s="27">
        <v>78080.399999999994</v>
      </c>
      <c r="F121" s="27">
        <v>0</v>
      </c>
      <c r="G121" s="27">
        <v>0</v>
      </c>
      <c r="H121" s="25" t="s">
        <v>659</v>
      </c>
      <c r="I121" s="27">
        <v>78080.399999999994</v>
      </c>
    </row>
    <row r="122" spans="1:9" ht="20.100000000000001" customHeight="1">
      <c r="A122" s="25" t="s">
        <v>885</v>
      </c>
      <c r="B122" s="25"/>
      <c r="C122" s="25" t="s">
        <v>886</v>
      </c>
      <c r="D122" s="25" t="s">
        <v>659</v>
      </c>
      <c r="E122" s="27">
        <v>14752.44</v>
      </c>
      <c r="F122" s="27">
        <v>0</v>
      </c>
      <c r="G122" s="27">
        <v>0</v>
      </c>
      <c r="H122" s="25" t="s">
        <v>659</v>
      </c>
      <c r="I122" s="27">
        <v>14752.44</v>
      </c>
    </row>
    <row r="123" spans="1:9" ht="20.100000000000001" customHeight="1">
      <c r="A123" s="25" t="s">
        <v>887</v>
      </c>
      <c r="B123" s="25"/>
      <c r="C123" s="25" t="s">
        <v>888</v>
      </c>
      <c r="D123" s="25" t="s">
        <v>659</v>
      </c>
      <c r="E123" s="27">
        <v>10175</v>
      </c>
      <c r="F123" s="27">
        <v>0</v>
      </c>
      <c r="G123" s="27">
        <v>0</v>
      </c>
      <c r="H123" s="25" t="s">
        <v>659</v>
      </c>
      <c r="I123" s="27">
        <v>10175</v>
      </c>
    </row>
    <row r="124" spans="1:9" ht="20.100000000000001" customHeight="1">
      <c r="A124" s="25" t="s">
        <v>889</v>
      </c>
      <c r="B124" s="25"/>
      <c r="C124" s="25" t="s">
        <v>890</v>
      </c>
      <c r="D124" s="27">
        <v>2411.64</v>
      </c>
      <c r="E124" s="25" t="s">
        <v>659</v>
      </c>
      <c r="F124" s="27">
        <v>0</v>
      </c>
      <c r="G124" s="27">
        <v>0</v>
      </c>
      <c r="H124" s="27">
        <v>2411.64</v>
      </c>
      <c r="I124" s="25" t="s">
        <v>659</v>
      </c>
    </row>
    <row r="125" spans="1:9" ht="20.100000000000001" customHeight="1">
      <c r="A125" s="23" t="s">
        <v>891</v>
      </c>
      <c r="B125" s="23"/>
      <c r="C125" s="23" t="s">
        <v>892</v>
      </c>
      <c r="D125" s="28">
        <v>2411.64</v>
      </c>
      <c r="E125" s="23" t="s">
        <v>659</v>
      </c>
      <c r="F125" s="28">
        <v>0</v>
      </c>
      <c r="G125" s="28">
        <v>0</v>
      </c>
      <c r="H125" s="28">
        <v>2411.64</v>
      </c>
      <c r="I125" s="23" t="s">
        <v>659</v>
      </c>
    </row>
    <row r="126" spans="1:9" ht="20.100000000000001" customHeight="1">
      <c r="A126" s="25" t="s">
        <v>893</v>
      </c>
      <c r="B126" s="25"/>
      <c r="C126" s="25" t="s">
        <v>894</v>
      </c>
      <c r="D126" s="27">
        <v>2411.64</v>
      </c>
      <c r="E126" s="25" t="s">
        <v>659</v>
      </c>
      <c r="F126" s="27">
        <v>0</v>
      </c>
      <c r="G126" s="27">
        <v>0</v>
      </c>
      <c r="H126" s="27">
        <v>2411.64</v>
      </c>
      <c r="I126" s="25" t="s">
        <v>659</v>
      </c>
    </row>
    <row r="127" spans="1:9" ht="20.100000000000001" customHeight="1">
      <c r="A127" s="25" t="s">
        <v>895</v>
      </c>
      <c r="B127" s="25"/>
      <c r="C127" s="25" t="s">
        <v>896</v>
      </c>
      <c r="D127" s="25" t="s">
        <v>659</v>
      </c>
      <c r="E127" s="27">
        <v>7166837.9299999997</v>
      </c>
      <c r="F127" s="27">
        <v>6960</v>
      </c>
      <c r="G127" s="27">
        <v>43216.87</v>
      </c>
      <c r="H127" s="25" t="s">
        <v>659</v>
      </c>
      <c r="I127" s="27">
        <v>7203094.7999999998</v>
      </c>
    </row>
    <row r="128" spans="1:9" ht="20.100000000000001" customHeight="1">
      <c r="A128" s="23" t="s">
        <v>897</v>
      </c>
      <c r="B128" s="23"/>
      <c r="C128" s="23" t="s">
        <v>898</v>
      </c>
      <c r="D128" s="23" t="s">
        <v>659</v>
      </c>
      <c r="E128" s="28">
        <v>1893146.67</v>
      </c>
      <c r="F128" s="28">
        <v>0</v>
      </c>
      <c r="G128" s="28">
        <v>0</v>
      </c>
      <c r="H128" s="23" t="s">
        <v>659</v>
      </c>
      <c r="I128" s="28">
        <v>1893146.67</v>
      </c>
    </row>
    <row r="129" spans="1:9" ht="20.100000000000001" customHeight="1">
      <c r="A129" s="25" t="s">
        <v>899</v>
      </c>
      <c r="B129" s="25"/>
      <c r="C129" s="25" t="s">
        <v>900</v>
      </c>
      <c r="D129" s="25" t="s">
        <v>659</v>
      </c>
      <c r="E129" s="27">
        <v>30026.83</v>
      </c>
      <c r="F129" s="27">
        <v>0</v>
      </c>
      <c r="G129" s="27">
        <v>0</v>
      </c>
      <c r="H129" s="25" t="s">
        <v>659</v>
      </c>
      <c r="I129" s="27">
        <v>30026.83</v>
      </c>
    </row>
    <row r="130" spans="1:9" ht="20.100000000000001" customHeight="1">
      <c r="A130" s="25" t="s">
        <v>901</v>
      </c>
      <c r="B130" s="25"/>
      <c r="C130" s="25" t="s">
        <v>902</v>
      </c>
      <c r="D130" s="25" t="s">
        <v>659</v>
      </c>
      <c r="E130" s="27">
        <v>50.11</v>
      </c>
      <c r="F130" s="27">
        <v>0</v>
      </c>
      <c r="G130" s="27">
        <v>0</v>
      </c>
      <c r="H130" s="25" t="s">
        <v>659</v>
      </c>
      <c r="I130" s="27">
        <v>50.11</v>
      </c>
    </row>
    <row r="131" spans="1:9" ht="20.100000000000001" customHeight="1">
      <c r="A131" s="25" t="s">
        <v>903</v>
      </c>
      <c r="B131" s="25"/>
      <c r="C131" s="25" t="s">
        <v>904</v>
      </c>
      <c r="D131" s="25" t="s">
        <v>659</v>
      </c>
      <c r="E131" s="27">
        <v>41</v>
      </c>
      <c r="F131" s="27">
        <v>0</v>
      </c>
      <c r="G131" s="27">
        <v>0</v>
      </c>
      <c r="H131" s="25" t="s">
        <v>659</v>
      </c>
      <c r="I131" s="27">
        <v>41</v>
      </c>
    </row>
    <row r="132" spans="1:9" ht="20.100000000000001" customHeight="1">
      <c r="A132" s="25" t="s">
        <v>905</v>
      </c>
      <c r="B132" s="25"/>
      <c r="C132" s="25" t="s">
        <v>906</v>
      </c>
      <c r="D132" s="25" t="s">
        <v>659</v>
      </c>
      <c r="E132" s="27">
        <v>0.01</v>
      </c>
      <c r="F132" s="27">
        <v>0</v>
      </c>
      <c r="G132" s="27">
        <v>0</v>
      </c>
      <c r="H132" s="25" t="s">
        <v>659</v>
      </c>
      <c r="I132" s="27">
        <v>0.01</v>
      </c>
    </row>
    <row r="133" spans="1:9" ht="20.100000000000001" customHeight="1">
      <c r="A133" s="25" t="s">
        <v>907</v>
      </c>
      <c r="B133" s="25"/>
      <c r="C133" s="25" t="s">
        <v>908</v>
      </c>
      <c r="D133" s="25" t="s">
        <v>659</v>
      </c>
      <c r="E133" s="27">
        <v>0.01</v>
      </c>
      <c r="F133" s="27">
        <v>0</v>
      </c>
      <c r="G133" s="27">
        <v>0</v>
      </c>
      <c r="H133" s="25" t="s">
        <v>659</v>
      </c>
      <c r="I133" s="27">
        <v>0.01</v>
      </c>
    </row>
    <row r="134" spans="1:9" ht="20.100000000000001" customHeight="1">
      <c r="A134" s="25" t="s">
        <v>909</v>
      </c>
      <c r="B134" s="25"/>
      <c r="C134" s="25" t="s">
        <v>910</v>
      </c>
      <c r="D134" s="25" t="s">
        <v>659</v>
      </c>
      <c r="E134" s="27">
        <v>540</v>
      </c>
      <c r="F134" s="27">
        <v>0</v>
      </c>
      <c r="G134" s="27">
        <v>0</v>
      </c>
      <c r="H134" s="25" t="s">
        <v>659</v>
      </c>
      <c r="I134" s="27">
        <v>540</v>
      </c>
    </row>
    <row r="135" spans="1:9" ht="20.100000000000001" customHeight="1">
      <c r="A135" s="25" t="s">
        <v>911</v>
      </c>
      <c r="B135" s="25"/>
      <c r="C135" s="25" t="s">
        <v>912</v>
      </c>
      <c r="D135" s="25" t="s">
        <v>659</v>
      </c>
      <c r="E135" s="27">
        <v>6604.1</v>
      </c>
      <c r="F135" s="27">
        <v>0</v>
      </c>
      <c r="G135" s="27">
        <v>0</v>
      </c>
      <c r="H135" s="25" t="s">
        <v>659</v>
      </c>
      <c r="I135" s="27">
        <v>6604.1</v>
      </c>
    </row>
    <row r="136" spans="1:9" ht="20.100000000000001" customHeight="1">
      <c r="A136" s="25" t="s">
        <v>913</v>
      </c>
      <c r="B136" s="25"/>
      <c r="C136" s="25" t="s">
        <v>914</v>
      </c>
      <c r="D136" s="25" t="s">
        <v>659</v>
      </c>
      <c r="E136" s="29">
        <v>-10000</v>
      </c>
      <c r="F136" s="27">
        <v>0</v>
      </c>
      <c r="G136" s="27">
        <v>0</v>
      </c>
      <c r="H136" s="25" t="s">
        <v>659</v>
      </c>
      <c r="I136" s="29">
        <v>-10000</v>
      </c>
    </row>
    <row r="137" spans="1:9" ht="20.100000000000001" customHeight="1">
      <c r="A137" s="25" t="s">
        <v>915</v>
      </c>
      <c r="B137" s="25"/>
      <c r="C137" s="25" t="s">
        <v>916</v>
      </c>
      <c r="D137" s="25" t="s">
        <v>659</v>
      </c>
      <c r="E137" s="27">
        <v>140800</v>
      </c>
      <c r="F137" s="27">
        <v>0</v>
      </c>
      <c r="G137" s="27">
        <v>0</v>
      </c>
      <c r="H137" s="25" t="s">
        <v>659</v>
      </c>
      <c r="I137" s="27">
        <v>140800</v>
      </c>
    </row>
    <row r="138" spans="1:9" ht="20.100000000000001" customHeight="1">
      <c r="A138" s="25" t="s">
        <v>917</v>
      </c>
      <c r="B138" s="25"/>
      <c r="C138" s="25" t="s">
        <v>918</v>
      </c>
      <c r="D138" s="25" t="s">
        <v>659</v>
      </c>
      <c r="E138" s="29">
        <v>-20</v>
      </c>
      <c r="F138" s="27">
        <v>0</v>
      </c>
      <c r="G138" s="27">
        <v>0</v>
      </c>
      <c r="H138" s="25" t="s">
        <v>659</v>
      </c>
      <c r="I138" s="29">
        <v>-20</v>
      </c>
    </row>
    <row r="139" spans="1:9" ht="20.100000000000001" customHeight="1">
      <c r="A139" s="25" t="s">
        <v>919</v>
      </c>
      <c r="B139" s="25"/>
      <c r="C139" s="25" t="s">
        <v>920</v>
      </c>
      <c r="D139" s="25" t="s">
        <v>659</v>
      </c>
      <c r="E139" s="27">
        <v>2072</v>
      </c>
      <c r="F139" s="27">
        <v>0</v>
      </c>
      <c r="G139" s="27">
        <v>0</v>
      </c>
      <c r="H139" s="25" t="s">
        <v>659</v>
      </c>
      <c r="I139" s="27">
        <v>2072</v>
      </c>
    </row>
    <row r="140" spans="1:9" ht="20.100000000000001" customHeight="1">
      <c r="A140" s="25" t="s">
        <v>921</v>
      </c>
      <c r="B140" s="25"/>
      <c r="C140" s="25" t="s">
        <v>922</v>
      </c>
      <c r="D140" s="25" t="s">
        <v>659</v>
      </c>
      <c r="E140" s="27">
        <v>20996</v>
      </c>
      <c r="F140" s="27">
        <v>0</v>
      </c>
      <c r="G140" s="27">
        <v>0</v>
      </c>
      <c r="H140" s="25" t="s">
        <v>659</v>
      </c>
      <c r="I140" s="27">
        <v>20996</v>
      </c>
    </row>
    <row r="141" spans="1:9" ht="20.100000000000001" customHeight="1">
      <c r="A141" s="25" t="s">
        <v>923</v>
      </c>
      <c r="B141" s="25"/>
      <c r="C141" s="25" t="s">
        <v>924</v>
      </c>
      <c r="D141" s="25" t="s">
        <v>659</v>
      </c>
      <c r="E141" s="27">
        <v>5200</v>
      </c>
      <c r="F141" s="27">
        <v>0</v>
      </c>
      <c r="G141" s="27">
        <v>0</v>
      </c>
      <c r="H141" s="25" t="s">
        <v>659</v>
      </c>
      <c r="I141" s="27">
        <v>5200</v>
      </c>
    </row>
    <row r="142" spans="1:9" ht="20.100000000000001" customHeight="1">
      <c r="A142" s="25" t="s">
        <v>925</v>
      </c>
      <c r="B142" s="25"/>
      <c r="C142" s="25" t="s">
        <v>926</v>
      </c>
      <c r="D142" s="25" t="s">
        <v>659</v>
      </c>
      <c r="E142" s="27">
        <v>199900</v>
      </c>
      <c r="F142" s="27">
        <v>0</v>
      </c>
      <c r="G142" s="27">
        <v>0</v>
      </c>
      <c r="H142" s="25" t="s">
        <v>659</v>
      </c>
      <c r="I142" s="27">
        <v>199900</v>
      </c>
    </row>
    <row r="143" spans="1:9" ht="20.100000000000001" customHeight="1">
      <c r="A143" s="25" t="s">
        <v>927</v>
      </c>
      <c r="B143" s="25"/>
      <c r="C143" s="25" t="s">
        <v>703</v>
      </c>
      <c r="D143" s="25" t="s">
        <v>659</v>
      </c>
      <c r="E143" s="27">
        <v>321020.03999999998</v>
      </c>
      <c r="F143" s="27">
        <v>0</v>
      </c>
      <c r="G143" s="27">
        <v>0</v>
      </c>
      <c r="H143" s="25" t="s">
        <v>659</v>
      </c>
      <c r="I143" s="27">
        <v>321020.03999999998</v>
      </c>
    </row>
    <row r="144" spans="1:9" ht="20.100000000000001" customHeight="1">
      <c r="A144" s="25" t="s">
        <v>928</v>
      </c>
      <c r="B144" s="25"/>
      <c r="C144" s="25" t="s">
        <v>929</v>
      </c>
      <c r="D144" s="25" t="s">
        <v>659</v>
      </c>
      <c r="E144" s="27">
        <v>1000047.08</v>
      </c>
      <c r="F144" s="27">
        <v>0</v>
      </c>
      <c r="G144" s="27">
        <v>0</v>
      </c>
      <c r="H144" s="25" t="s">
        <v>659</v>
      </c>
      <c r="I144" s="27">
        <v>1000047.08</v>
      </c>
    </row>
    <row r="145" spans="1:9" ht="20.100000000000001" customHeight="1">
      <c r="A145" s="25" t="s">
        <v>930</v>
      </c>
      <c r="B145" s="25"/>
      <c r="C145" s="25" t="s">
        <v>931</v>
      </c>
      <c r="D145" s="25" t="s">
        <v>659</v>
      </c>
      <c r="E145" s="27">
        <v>580</v>
      </c>
      <c r="F145" s="27">
        <v>0</v>
      </c>
      <c r="G145" s="27">
        <v>0</v>
      </c>
      <c r="H145" s="25" t="s">
        <v>659</v>
      </c>
      <c r="I145" s="27">
        <v>580</v>
      </c>
    </row>
    <row r="146" spans="1:9" ht="20.100000000000001" customHeight="1">
      <c r="A146" s="25" t="s">
        <v>932</v>
      </c>
      <c r="B146" s="25"/>
      <c r="C146" s="25" t="s">
        <v>933</v>
      </c>
      <c r="D146" s="25" t="s">
        <v>659</v>
      </c>
      <c r="E146" s="27">
        <v>3010.75</v>
      </c>
      <c r="F146" s="27">
        <v>0</v>
      </c>
      <c r="G146" s="27">
        <v>0</v>
      </c>
      <c r="H146" s="25" t="s">
        <v>659</v>
      </c>
      <c r="I146" s="27">
        <v>3010.75</v>
      </c>
    </row>
    <row r="147" spans="1:9" ht="20.100000000000001" customHeight="1">
      <c r="A147" s="25" t="s">
        <v>934</v>
      </c>
      <c r="B147" s="25"/>
      <c r="C147" s="25" t="s">
        <v>935</v>
      </c>
      <c r="D147" s="25" t="s">
        <v>659</v>
      </c>
      <c r="E147" s="27">
        <v>34800</v>
      </c>
      <c r="F147" s="27">
        <v>0</v>
      </c>
      <c r="G147" s="27">
        <v>0</v>
      </c>
      <c r="H147" s="25" t="s">
        <v>659</v>
      </c>
      <c r="I147" s="27">
        <v>34800</v>
      </c>
    </row>
    <row r="148" spans="1:9" ht="20.100000000000001" customHeight="1">
      <c r="A148" s="25" t="s">
        <v>936</v>
      </c>
      <c r="B148" s="25"/>
      <c r="C148" s="25" t="s">
        <v>937</v>
      </c>
      <c r="D148" s="25" t="s">
        <v>659</v>
      </c>
      <c r="E148" s="27">
        <v>130094</v>
      </c>
      <c r="F148" s="27">
        <v>0</v>
      </c>
      <c r="G148" s="27">
        <v>0</v>
      </c>
      <c r="H148" s="25" t="s">
        <v>659</v>
      </c>
      <c r="I148" s="27">
        <v>130094</v>
      </c>
    </row>
    <row r="149" spans="1:9" ht="20.100000000000001" customHeight="1">
      <c r="A149" s="25" t="s">
        <v>938</v>
      </c>
      <c r="B149" s="25"/>
      <c r="C149" s="25" t="s">
        <v>939</v>
      </c>
      <c r="D149" s="25" t="s">
        <v>659</v>
      </c>
      <c r="E149" s="27">
        <v>590.74</v>
      </c>
      <c r="F149" s="27">
        <v>0</v>
      </c>
      <c r="G149" s="27">
        <v>0</v>
      </c>
      <c r="H149" s="25" t="s">
        <v>659</v>
      </c>
      <c r="I149" s="27">
        <v>590.74</v>
      </c>
    </row>
    <row r="150" spans="1:9" ht="20.100000000000001" customHeight="1">
      <c r="A150" s="25" t="s">
        <v>940</v>
      </c>
      <c r="B150" s="25"/>
      <c r="C150" s="25" t="s">
        <v>941</v>
      </c>
      <c r="D150" s="25" t="s">
        <v>659</v>
      </c>
      <c r="E150" s="27">
        <v>3920</v>
      </c>
      <c r="F150" s="27">
        <v>0</v>
      </c>
      <c r="G150" s="27">
        <v>0</v>
      </c>
      <c r="H150" s="25" t="s">
        <v>659</v>
      </c>
      <c r="I150" s="27">
        <v>3920</v>
      </c>
    </row>
    <row r="151" spans="1:9" ht="20.100000000000001" customHeight="1">
      <c r="A151" s="25" t="s">
        <v>942</v>
      </c>
      <c r="B151" s="25"/>
      <c r="C151" s="25" t="s">
        <v>943</v>
      </c>
      <c r="D151" s="25" t="s">
        <v>659</v>
      </c>
      <c r="E151" s="27">
        <v>2874</v>
      </c>
      <c r="F151" s="27">
        <v>0</v>
      </c>
      <c r="G151" s="27">
        <v>0</v>
      </c>
      <c r="H151" s="25" t="s">
        <v>659</v>
      </c>
      <c r="I151" s="27">
        <v>2874</v>
      </c>
    </row>
    <row r="152" spans="1:9" ht="20.100000000000001" customHeight="1">
      <c r="A152" s="23" t="s">
        <v>944</v>
      </c>
      <c r="B152" s="23"/>
      <c r="C152" s="23" t="s">
        <v>945</v>
      </c>
      <c r="D152" s="23" t="s">
        <v>659</v>
      </c>
      <c r="E152" s="28">
        <v>4843684.03</v>
      </c>
      <c r="F152" s="28">
        <v>6960</v>
      </c>
      <c r="G152" s="28">
        <v>8560</v>
      </c>
      <c r="H152" s="23" t="s">
        <v>659</v>
      </c>
      <c r="I152" s="28">
        <v>4845284.03</v>
      </c>
    </row>
    <row r="153" spans="1:9" ht="20.100000000000001" customHeight="1">
      <c r="A153" s="25" t="s">
        <v>946</v>
      </c>
      <c r="B153" s="25"/>
      <c r="C153" s="25" t="s">
        <v>947</v>
      </c>
      <c r="D153" s="25" t="s">
        <v>659</v>
      </c>
      <c r="E153" s="27">
        <v>4214383.79</v>
      </c>
      <c r="F153" s="27">
        <v>6960</v>
      </c>
      <c r="G153" s="27">
        <v>6960</v>
      </c>
      <c r="H153" s="25" t="s">
        <v>659</v>
      </c>
      <c r="I153" s="27">
        <v>4214383.79</v>
      </c>
    </row>
    <row r="154" spans="1:9" ht="20.100000000000001" customHeight="1">
      <c r="A154" s="25" t="s">
        <v>948</v>
      </c>
      <c r="B154" s="25"/>
      <c r="C154" s="25" t="s">
        <v>721</v>
      </c>
      <c r="D154" s="25" t="s">
        <v>659</v>
      </c>
      <c r="E154" s="27">
        <v>4122243.79</v>
      </c>
      <c r="F154" s="27">
        <v>0</v>
      </c>
      <c r="G154" s="27">
        <v>0</v>
      </c>
      <c r="H154" s="25" t="s">
        <v>659</v>
      </c>
      <c r="I154" s="27">
        <v>4122243.79</v>
      </c>
    </row>
    <row r="155" spans="1:9" ht="20.100000000000001" customHeight="1">
      <c r="A155" s="25" t="s">
        <v>949</v>
      </c>
      <c r="B155" s="25"/>
      <c r="C155" s="25" t="s">
        <v>950</v>
      </c>
      <c r="D155" s="25" t="s">
        <v>659</v>
      </c>
      <c r="E155" s="27">
        <v>11000</v>
      </c>
      <c r="F155" s="27">
        <v>0</v>
      </c>
      <c r="G155" s="27">
        <v>0</v>
      </c>
      <c r="H155" s="25" t="s">
        <v>659</v>
      </c>
      <c r="I155" s="27">
        <v>11000</v>
      </c>
    </row>
    <row r="156" spans="1:9" ht="20.100000000000001" customHeight="1">
      <c r="A156" s="25" t="s">
        <v>951</v>
      </c>
      <c r="B156" s="25"/>
      <c r="C156" s="25" t="s">
        <v>952</v>
      </c>
      <c r="D156" s="25" t="s">
        <v>659</v>
      </c>
      <c r="E156" s="27">
        <v>79760</v>
      </c>
      <c r="F156" s="27">
        <v>0</v>
      </c>
      <c r="G156" s="27">
        <v>0</v>
      </c>
      <c r="H156" s="25" t="s">
        <v>659</v>
      </c>
      <c r="I156" s="27">
        <v>79760</v>
      </c>
    </row>
    <row r="157" spans="1:9" ht="20.100000000000001" customHeight="1">
      <c r="A157" s="25" t="s">
        <v>953</v>
      </c>
      <c r="B157" s="25"/>
      <c r="C157" s="25" t="s">
        <v>954</v>
      </c>
      <c r="D157" s="25" t="s">
        <v>659</v>
      </c>
      <c r="E157" s="27">
        <v>1380</v>
      </c>
      <c r="F157" s="27">
        <v>0</v>
      </c>
      <c r="G157" s="27">
        <v>0</v>
      </c>
      <c r="H157" s="25" t="s">
        <v>659</v>
      </c>
      <c r="I157" s="27">
        <v>1380</v>
      </c>
    </row>
    <row r="158" spans="1:9" ht="20.100000000000001" customHeight="1">
      <c r="A158" s="25" t="s">
        <v>955</v>
      </c>
      <c r="B158" s="25"/>
      <c r="C158" s="25" t="s">
        <v>956</v>
      </c>
      <c r="D158" s="25" t="s">
        <v>659</v>
      </c>
      <c r="E158" s="27">
        <v>0</v>
      </c>
      <c r="F158" s="27">
        <v>6960</v>
      </c>
      <c r="G158" s="27">
        <v>6960</v>
      </c>
      <c r="H158" s="25" t="s">
        <v>659</v>
      </c>
      <c r="I158" s="27">
        <v>0</v>
      </c>
    </row>
    <row r="159" spans="1:9" ht="20.100000000000001" customHeight="1">
      <c r="A159" s="25" t="s">
        <v>957</v>
      </c>
      <c r="B159" s="25"/>
      <c r="C159" s="25" t="s">
        <v>958</v>
      </c>
      <c r="D159" s="25" t="s">
        <v>659</v>
      </c>
      <c r="E159" s="27">
        <v>629300.24</v>
      </c>
      <c r="F159" s="27">
        <v>0</v>
      </c>
      <c r="G159" s="27">
        <v>1600</v>
      </c>
      <c r="H159" s="25" t="s">
        <v>659</v>
      </c>
      <c r="I159" s="27">
        <v>630900.24</v>
      </c>
    </row>
    <row r="160" spans="1:9" ht="20.100000000000001" customHeight="1">
      <c r="A160" s="25" t="s">
        <v>959</v>
      </c>
      <c r="B160" s="25"/>
      <c r="C160" s="25" t="s">
        <v>960</v>
      </c>
      <c r="D160" s="25" t="s">
        <v>659</v>
      </c>
      <c r="E160" s="27">
        <v>600</v>
      </c>
      <c r="F160" s="27">
        <v>0</v>
      </c>
      <c r="G160" s="27">
        <v>0</v>
      </c>
      <c r="H160" s="25" t="s">
        <v>659</v>
      </c>
      <c r="I160" s="27">
        <v>600</v>
      </c>
    </row>
    <row r="161" spans="1:9" ht="20.100000000000001" customHeight="1">
      <c r="A161" s="25" t="s">
        <v>961</v>
      </c>
      <c r="B161" s="25"/>
      <c r="C161" s="25" t="s">
        <v>918</v>
      </c>
      <c r="D161" s="25" t="s">
        <v>659</v>
      </c>
      <c r="E161" s="27">
        <v>9473.64</v>
      </c>
      <c r="F161" s="27">
        <v>0</v>
      </c>
      <c r="G161" s="27">
        <v>0</v>
      </c>
      <c r="H161" s="25" t="s">
        <v>659</v>
      </c>
      <c r="I161" s="27">
        <v>9473.64</v>
      </c>
    </row>
    <row r="162" spans="1:9" ht="20.100000000000001" customHeight="1">
      <c r="A162" s="25" t="s">
        <v>962</v>
      </c>
      <c r="B162" s="25"/>
      <c r="C162" s="25" t="s">
        <v>725</v>
      </c>
      <c r="D162" s="25" t="s">
        <v>659</v>
      </c>
      <c r="E162" s="27">
        <v>12200</v>
      </c>
      <c r="F162" s="27">
        <v>0</v>
      </c>
      <c r="G162" s="27">
        <v>1600</v>
      </c>
      <c r="H162" s="25" t="s">
        <v>659</v>
      </c>
      <c r="I162" s="27">
        <v>13800</v>
      </c>
    </row>
    <row r="163" spans="1:9" ht="20.100000000000001" customHeight="1">
      <c r="A163" s="25" t="s">
        <v>963</v>
      </c>
      <c r="B163" s="25"/>
      <c r="C163" s="25" t="s">
        <v>964</v>
      </c>
      <c r="D163" s="25" t="s">
        <v>659</v>
      </c>
      <c r="E163" s="27">
        <v>2.17</v>
      </c>
      <c r="F163" s="27">
        <v>0</v>
      </c>
      <c r="G163" s="27">
        <v>0</v>
      </c>
      <c r="H163" s="25" t="s">
        <v>659</v>
      </c>
      <c r="I163" s="27">
        <v>2.17</v>
      </c>
    </row>
    <row r="164" spans="1:9" ht="20.100000000000001" customHeight="1">
      <c r="A164" s="25" t="s">
        <v>965</v>
      </c>
      <c r="B164" s="25"/>
      <c r="C164" s="25" t="s">
        <v>966</v>
      </c>
      <c r="D164" s="25" t="s">
        <v>659</v>
      </c>
      <c r="E164" s="27">
        <v>500</v>
      </c>
      <c r="F164" s="27">
        <v>0</v>
      </c>
      <c r="G164" s="27">
        <v>0</v>
      </c>
      <c r="H164" s="25" t="s">
        <v>659</v>
      </c>
      <c r="I164" s="27">
        <v>500</v>
      </c>
    </row>
    <row r="165" spans="1:9" ht="20.100000000000001" customHeight="1">
      <c r="A165" s="25" t="s">
        <v>967</v>
      </c>
      <c r="B165" s="25"/>
      <c r="C165" s="25" t="s">
        <v>968</v>
      </c>
      <c r="D165" s="25" t="s">
        <v>659</v>
      </c>
      <c r="E165" s="27">
        <v>139.4</v>
      </c>
      <c r="F165" s="27">
        <v>0</v>
      </c>
      <c r="G165" s="27">
        <v>0</v>
      </c>
      <c r="H165" s="25" t="s">
        <v>659</v>
      </c>
      <c r="I165" s="27">
        <v>139.4</v>
      </c>
    </row>
    <row r="166" spans="1:9" ht="20.100000000000001" customHeight="1">
      <c r="A166" s="25" t="s">
        <v>969</v>
      </c>
      <c r="B166" s="25"/>
      <c r="C166" s="25" t="s">
        <v>970</v>
      </c>
      <c r="D166" s="25" t="s">
        <v>659</v>
      </c>
      <c r="E166" s="27">
        <v>10</v>
      </c>
      <c r="F166" s="27">
        <v>0</v>
      </c>
      <c r="G166" s="27">
        <v>0</v>
      </c>
      <c r="H166" s="25" t="s">
        <v>659</v>
      </c>
      <c r="I166" s="27">
        <v>10</v>
      </c>
    </row>
    <row r="167" spans="1:9" ht="20.100000000000001" customHeight="1">
      <c r="A167" s="25" t="s">
        <v>971</v>
      </c>
      <c r="B167" s="25"/>
      <c r="C167" s="25" t="s">
        <v>972</v>
      </c>
      <c r="D167" s="25" t="s">
        <v>659</v>
      </c>
      <c r="E167" s="27">
        <v>206341.73</v>
      </c>
      <c r="F167" s="27">
        <v>0</v>
      </c>
      <c r="G167" s="27">
        <v>0</v>
      </c>
      <c r="H167" s="25" t="s">
        <v>659</v>
      </c>
      <c r="I167" s="27">
        <v>206341.73</v>
      </c>
    </row>
    <row r="168" spans="1:9" ht="20.100000000000001" customHeight="1">
      <c r="A168" s="25" t="s">
        <v>973</v>
      </c>
      <c r="B168" s="25"/>
      <c r="C168" s="25" t="s">
        <v>974</v>
      </c>
      <c r="D168" s="25" t="s">
        <v>659</v>
      </c>
      <c r="E168" s="27">
        <v>1342.54</v>
      </c>
      <c r="F168" s="27">
        <v>0</v>
      </c>
      <c r="G168" s="27">
        <v>0</v>
      </c>
      <c r="H168" s="25" t="s">
        <v>659</v>
      </c>
      <c r="I168" s="27">
        <v>1342.54</v>
      </c>
    </row>
    <row r="169" spans="1:9" ht="20.100000000000001" customHeight="1">
      <c r="A169" s="25" t="s">
        <v>975</v>
      </c>
      <c r="B169" s="25"/>
      <c r="C169" s="25" t="s">
        <v>976</v>
      </c>
      <c r="D169" s="25" t="s">
        <v>659</v>
      </c>
      <c r="E169" s="27">
        <v>3480</v>
      </c>
      <c r="F169" s="27">
        <v>0</v>
      </c>
      <c r="G169" s="27">
        <v>0</v>
      </c>
      <c r="H169" s="25" t="s">
        <v>659</v>
      </c>
      <c r="I169" s="27">
        <v>3480</v>
      </c>
    </row>
    <row r="170" spans="1:9" ht="20.100000000000001" customHeight="1">
      <c r="A170" s="25" t="s">
        <v>977</v>
      </c>
      <c r="B170" s="25"/>
      <c r="C170" s="25" t="s">
        <v>978</v>
      </c>
      <c r="D170" s="25" t="s">
        <v>659</v>
      </c>
      <c r="E170" s="27">
        <v>20507</v>
      </c>
      <c r="F170" s="27">
        <v>0</v>
      </c>
      <c r="G170" s="27">
        <v>0</v>
      </c>
      <c r="H170" s="25" t="s">
        <v>659</v>
      </c>
      <c r="I170" s="27">
        <v>20507</v>
      </c>
    </row>
    <row r="171" spans="1:9" ht="20.100000000000001" customHeight="1">
      <c r="A171" s="25" t="s">
        <v>979</v>
      </c>
      <c r="B171" s="25"/>
      <c r="C171" s="25" t="s">
        <v>980</v>
      </c>
      <c r="D171" s="25" t="s">
        <v>659</v>
      </c>
      <c r="E171" s="27">
        <v>31504</v>
      </c>
      <c r="F171" s="27">
        <v>0</v>
      </c>
      <c r="G171" s="27">
        <v>0</v>
      </c>
      <c r="H171" s="25" t="s">
        <v>659</v>
      </c>
      <c r="I171" s="27">
        <v>31504</v>
      </c>
    </row>
    <row r="172" spans="1:9" ht="20.100000000000001" customHeight="1">
      <c r="A172" s="25" t="s">
        <v>981</v>
      </c>
      <c r="B172" s="25"/>
      <c r="C172" s="25" t="s">
        <v>982</v>
      </c>
      <c r="D172" s="25" t="s">
        <v>659</v>
      </c>
      <c r="E172" s="27">
        <v>87000</v>
      </c>
      <c r="F172" s="27">
        <v>0</v>
      </c>
      <c r="G172" s="27">
        <v>0</v>
      </c>
      <c r="H172" s="25" t="s">
        <v>659</v>
      </c>
      <c r="I172" s="27">
        <v>87000</v>
      </c>
    </row>
    <row r="173" spans="1:9" ht="20.100000000000001" customHeight="1">
      <c r="A173" s="25" t="s">
        <v>983</v>
      </c>
      <c r="B173" s="25"/>
      <c r="C173" s="25" t="s">
        <v>984</v>
      </c>
      <c r="D173" s="25" t="s">
        <v>659</v>
      </c>
      <c r="E173" s="27">
        <v>41296</v>
      </c>
      <c r="F173" s="27">
        <v>0</v>
      </c>
      <c r="G173" s="27">
        <v>0</v>
      </c>
      <c r="H173" s="25" t="s">
        <v>659</v>
      </c>
      <c r="I173" s="27">
        <v>41296</v>
      </c>
    </row>
    <row r="174" spans="1:9" ht="20.100000000000001" customHeight="1">
      <c r="A174" s="25" t="s">
        <v>985</v>
      </c>
      <c r="B174" s="25"/>
      <c r="C174" s="25" t="s">
        <v>986</v>
      </c>
      <c r="D174" s="25" t="s">
        <v>659</v>
      </c>
      <c r="E174" s="27">
        <v>18560</v>
      </c>
      <c r="F174" s="27">
        <v>0</v>
      </c>
      <c r="G174" s="27">
        <v>0</v>
      </c>
      <c r="H174" s="25" t="s">
        <v>659</v>
      </c>
      <c r="I174" s="27">
        <v>18560</v>
      </c>
    </row>
    <row r="175" spans="1:9" ht="20.100000000000001" customHeight="1">
      <c r="A175" s="25" t="s">
        <v>987</v>
      </c>
      <c r="B175" s="25"/>
      <c r="C175" s="25" t="s">
        <v>988</v>
      </c>
      <c r="D175" s="25" t="s">
        <v>659</v>
      </c>
      <c r="E175" s="27">
        <v>24558.639999999999</v>
      </c>
      <c r="F175" s="27">
        <v>0</v>
      </c>
      <c r="G175" s="27">
        <v>0</v>
      </c>
      <c r="H175" s="25" t="s">
        <v>659</v>
      </c>
      <c r="I175" s="27">
        <v>24558.639999999999</v>
      </c>
    </row>
    <row r="176" spans="1:9" ht="20.100000000000001" customHeight="1">
      <c r="A176" s="25" t="s">
        <v>989</v>
      </c>
      <c r="B176" s="25"/>
      <c r="C176" s="25" t="s">
        <v>990</v>
      </c>
      <c r="D176" s="25" t="s">
        <v>659</v>
      </c>
      <c r="E176" s="27">
        <v>34800</v>
      </c>
      <c r="F176" s="27">
        <v>0</v>
      </c>
      <c r="G176" s="27">
        <v>0</v>
      </c>
      <c r="H176" s="25" t="s">
        <v>659</v>
      </c>
      <c r="I176" s="27">
        <v>34800</v>
      </c>
    </row>
    <row r="177" spans="1:9" ht="20.100000000000001" customHeight="1">
      <c r="A177" s="25" t="s">
        <v>991</v>
      </c>
      <c r="B177" s="25"/>
      <c r="C177" s="25" t="s">
        <v>992</v>
      </c>
      <c r="D177" s="25" t="s">
        <v>659</v>
      </c>
      <c r="E177" s="27">
        <v>18560</v>
      </c>
      <c r="F177" s="27">
        <v>0</v>
      </c>
      <c r="G177" s="27">
        <v>0</v>
      </c>
      <c r="H177" s="25" t="s">
        <v>659</v>
      </c>
      <c r="I177" s="27">
        <v>18560</v>
      </c>
    </row>
    <row r="178" spans="1:9" ht="20.100000000000001" customHeight="1">
      <c r="A178" s="25" t="s">
        <v>993</v>
      </c>
      <c r="B178" s="25"/>
      <c r="C178" s="25" t="s">
        <v>994</v>
      </c>
      <c r="D178" s="25" t="s">
        <v>659</v>
      </c>
      <c r="E178" s="29">
        <v>-9.36</v>
      </c>
      <c r="F178" s="27">
        <v>0</v>
      </c>
      <c r="G178" s="27">
        <v>0</v>
      </c>
      <c r="H178" s="25" t="s">
        <v>659</v>
      </c>
      <c r="I178" s="29">
        <v>-9.36</v>
      </c>
    </row>
    <row r="179" spans="1:9" ht="20.100000000000001" customHeight="1">
      <c r="A179" s="25" t="s">
        <v>995</v>
      </c>
      <c r="B179" s="25"/>
      <c r="C179" s="25" t="s">
        <v>996</v>
      </c>
      <c r="D179" s="25" t="s">
        <v>659</v>
      </c>
      <c r="E179" s="27">
        <v>2932.48</v>
      </c>
      <c r="F179" s="27">
        <v>0</v>
      </c>
      <c r="G179" s="27">
        <v>0</v>
      </c>
      <c r="H179" s="25" t="s">
        <v>659</v>
      </c>
      <c r="I179" s="27">
        <v>2932.48</v>
      </c>
    </row>
    <row r="180" spans="1:9" ht="20.100000000000001" customHeight="1">
      <c r="A180" s="25" t="s">
        <v>997</v>
      </c>
      <c r="B180" s="25"/>
      <c r="C180" s="25" t="s">
        <v>743</v>
      </c>
      <c r="D180" s="25" t="s">
        <v>659</v>
      </c>
      <c r="E180" s="27">
        <v>8410</v>
      </c>
      <c r="F180" s="27">
        <v>0</v>
      </c>
      <c r="G180" s="27">
        <v>0</v>
      </c>
      <c r="H180" s="25" t="s">
        <v>659</v>
      </c>
      <c r="I180" s="27">
        <v>8410</v>
      </c>
    </row>
    <row r="181" spans="1:9" ht="20.100000000000001" customHeight="1">
      <c r="A181" s="25" t="s">
        <v>998</v>
      </c>
      <c r="B181" s="25"/>
      <c r="C181" s="25" t="s">
        <v>999</v>
      </c>
      <c r="D181" s="25" t="s">
        <v>659</v>
      </c>
      <c r="E181" s="27">
        <v>14992</v>
      </c>
      <c r="F181" s="27">
        <v>0</v>
      </c>
      <c r="G181" s="27">
        <v>0</v>
      </c>
      <c r="H181" s="25" t="s">
        <v>659</v>
      </c>
      <c r="I181" s="27">
        <v>14992</v>
      </c>
    </row>
    <row r="182" spans="1:9" ht="20.100000000000001" customHeight="1">
      <c r="A182" s="25" t="s">
        <v>1000</v>
      </c>
      <c r="B182" s="25"/>
      <c r="C182" s="25" t="s">
        <v>1001</v>
      </c>
      <c r="D182" s="25" t="s">
        <v>659</v>
      </c>
      <c r="E182" s="27">
        <v>2900</v>
      </c>
      <c r="F182" s="27">
        <v>0</v>
      </c>
      <c r="G182" s="27">
        <v>0</v>
      </c>
      <c r="H182" s="25" t="s">
        <v>659</v>
      </c>
      <c r="I182" s="27">
        <v>2900</v>
      </c>
    </row>
    <row r="183" spans="1:9" ht="20.100000000000001" customHeight="1">
      <c r="A183" s="25" t="s">
        <v>1002</v>
      </c>
      <c r="B183" s="25"/>
      <c r="C183" s="25" t="s">
        <v>1003</v>
      </c>
      <c r="D183" s="25" t="s">
        <v>659</v>
      </c>
      <c r="E183" s="27">
        <v>14800</v>
      </c>
      <c r="F183" s="27">
        <v>0</v>
      </c>
      <c r="G183" s="27">
        <v>0</v>
      </c>
      <c r="H183" s="25" t="s">
        <v>659</v>
      </c>
      <c r="I183" s="27">
        <v>14800</v>
      </c>
    </row>
    <row r="184" spans="1:9" ht="20.100000000000001" customHeight="1">
      <c r="A184" s="25" t="s">
        <v>1004</v>
      </c>
      <c r="B184" s="25"/>
      <c r="C184" s="25" t="s">
        <v>1005</v>
      </c>
      <c r="D184" s="25" t="s">
        <v>659</v>
      </c>
      <c r="E184" s="27">
        <v>17400</v>
      </c>
      <c r="F184" s="27">
        <v>0</v>
      </c>
      <c r="G184" s="27">
        <v>0</v>
      </c>
      <c r="H184" s="25" t="s">
        <v>659</v>
      </c>
      <c r="I184" s="27">
        <v>17400</v>
      </c>
    </row>
    <row r="185" spans="1:9" ht="20.100000000000001" customHeight="1">
      <c r="A185" s="25" t="s">
        <v>1006</v>
      </c>
      <c r="B185" s="25"/>
      <c r="C185" s="25" t="s">
        <v>1007</v>
      </c>
      <c r="D185" s="25" t="s">
        <v>659</v>
      </c>
      <c r="E185" s="27">
        <v>17000</v>
      </c>
      <c r="F185" s="27">
        <v>0</v>
      </c>
      <c r="G185" s="27">
        <v>0</v>
      </c>
      <c r="H185" s="25" t="s">
        <v>659</v>
      </c>
      <c r="I185" s="27">
        <v>17000</v>
      </c>
    </row>
    <row r="186" spans="1:9" ht="20.100000000000001" customHeight="1">
      <c r="A186" s="25" t="s">
        <v>1008</v>
      </c>
      <c r="B186" s="25"/>
      <c r="C186" s="25" t="s">
        <v>1009</v>
      </c>
      <c r="D186" s="25" t="s">
        <v>659</v>
      </c>
      <c r="E186" s="27">
        <v>18000</v>
      </c>
      <c r="F186" s="27">
        <v>0</v>
      </c>
      <c r="G186" s="27">
        <v>0</v>
      </c>
      <c r="H186" s="25" t="s">
        <v>659</v>
      </c>
      <c r="I186" s="27">
        <v>18000</v>
      </c>
    </row>
    <row r="187" spans="1:9" ht="20.100000000000001" customHeight="1">
      <c r="A187" s="25" t="s">
        <v>1010</v>
      </c>
      <c r="B187" s="25"/>
      <c r="C187" s="25" t="s">
        <v>1011</v>
      </c>
      <c r="D187" s="25" t="s">
        <v>659</v>
      </c>
      <c r="E187" s="27">
        <v>22000</v>
      </c>
      <c r="F187" s="27">
        <v>0</v>
      </c>
      <c r="G187" s="27">
        <v>0</v>
      </c>
      <c r="H187" s="25" t="s">
        <v>659</v>
      </c>
      <c r="I187" s="27">
        <v>22000</v>
      </c>
    </row>
    <row r="188" spans="1:9" ht="20.100000000000001" customHeight="1">
      <c r="A188" s="23" t="s">
        <v>1012</v>
      </c>
      <c r="B188" s="23"/>
      <c r="C188" s="23" t="s">
        <v>1013</v>
      </c>
      <c r="D188" s="23" t="s">
        <v>659</v>
      </c>
      <c r="E188" s="28">
        <v>2500</v>
      </c>
      <c r="F188" s="28">
        <v>0</v>
      </c>
      <c r="G188" s="28">
        <v>0</v>
      </c>
      <c r="H188" s="23" t="s">
        <v>659</v>
      </c>
      <c r="I188" s="28">
        <v>2500</v>
      </c>
    </row>
    <row r="189" spans="1:9" ht="20.100000000000001" customHeight="1">
      <c r="A189" s="25" t="s">
        <v>1014</v>
      </c>
      <c r="B189" s="25"/>
      <c r="C189" s="25" t="s">
        <v>1015</v>
      </c>
      <c r="D189" s="25" t="s">
        <v>659</v>
      </c>
      <c r="E189" s="27">
        <v>2500</v>
      </c>
      <c r="F189" s="27">
        <v>0</v>
      </c>
      <c r="G189" s="27">
        <v>0</v>
      </c>
      <c r="H189" s="25" t="s">
        <v>659</v>
      </c>
      <c r="I189" s="27">
        <v>2500</v>
      </c>
    </row>
    <row r="190" spans="1:9" ht="20.100000000000001" customHeight="1">
      <c r="A190" s="23" t="s">
        <v>1016</v>
      </c>
      <c r="B190" s="23"/>
      <c r="C190" s="23" t="s">
        <v>1017</v>
      </c>
      <c r="D190" s="23" t="s">
        <v>659</v>
      </c>
      <c r="E190" s="28">
        <v>427507.23</v>
      </c>
      <c r="F190" s="28">
        <v>0</v>
      </c>
      <c r="G190" s="28">
        <v>34656.870000000003</v>
      </c>
      <c r="H190" s="23" t="s">
        <v>659</v>
      </c>
      <c r="I190" s="28">
        <v>462164.1</v>
      </c>
    </row>
    <row r="191" spans="1:9" ht="20.100000000000001" customHeight="1">
      <c r="A191" s="25" t="s">
        <v>1018</v>
      </c>
      <c r="B191" s="25"/>
      <c r="C191" s="25" t="s">
        <v>1019</v>
      </c>
      <c r="D191" s="25" t="s">
        <v>659</v>
      </c>
      <c r="E191" s="27">
        <v>143026</v>
      </c>
      <c r="F191" s="27">
        <v>0</v>
      </c>
      <c r="G191" s="27">
        <v>0</v>
      </c>
      <c r="H191" s="25" t="s">
        <v>659</v>
      </c>
      <c r="I191" s="27">
        <v>143026</v>
      </c>
    </row>
    <row r="192" spans="1:9" ht="20.100000000000001" customHeight="1">
      <c r="A192" s="25" t="s">
        <v>1020</v>
      </c>
      <c r="B192" s="25"/>
      <c r="C192" s="25" t="s">
        <v>1021</v>
      </c>
      <c r="D192" s="25" t="s">
        <v>659</v>
      </c>
      <c r="E192" s="27">
        <v>419.48</v>
      </c>
      <c r="F192" s="27">
        <v>0</v>
      </c>
      <c r="G192" s="27">
        <v>0</v>
      </c>
      <c r="H192" s="25" t="s">
        <v>659</v>
      </c>
      <c r="I192" s="27">
        <v>419.48</v>
      </c>
    </row>
    <row r="193" spans="1:9" ht="20.100000000000001" customHeight="1">
      <c r="A193" s="25" t="s">
        <v>1022</v>
      </c>
      <c r="B193" s="25"/>
      <c r="C193" s="25" t="s">
        <v>1023</v>
      </c>
      <c r="D193" s="25" t="s">
        <v>659</v>
      </c>
      <c r="E193" s="27">
        <v>161565.18</v>
      </c>
      <c r="F193" s="27">
        <v>0</v>
      </c>
      <c r="G193" s="27">
        <v>0</v>
      </c>
      <c r="H193" s="25" t="s">
        <v>659</v>
      </c>
      <c r="I193" s="27">
        <v>161565.18</v>
      </c>
    </row>
    <row r="194" spans="1:9" ht="20.100000000000001" customHeight="1">
      <c r="A194" s="25" t="s">
        <v>1024</v>
      </c>
      <c r="B194" s="25"/>
      <c r="C194" s="25" t="s">
        <v>1025</v>
      </c>
      <c r="D194" s="25" t="s">
        <v>659</v>
      </c>
      <c r="E194" s="27">
        <v>320.33999999999997</v>
      </c>
      <c r="F194" s="27">
        <v>0</v>
      </c>
      <c r="G194" s="27">
        <v>0</v>
      </c>
      <c r="H194" s="25" t="s">
        <v>659</v>
      </c>
      <c r="I194" s="27">
        <v>320.33999999999997</v>
      </c>
    </row>
    <row r="195" spans="1:9" ht="20.100000000000001" customHeight="1">
      <c r="A195" s="25" t="s">
        <v>1026</v>
      </c>
      <c r="B195" s="25"/>
      <c r="C195" s="25" t="s">
        <v>1027</v>
      </c>
      <c r="D195" s="25" t="s">
        <v>659</v>
      </c>
      <c r="E195" s="27">
        <v>38818.29</v>
      </c>
      <c r="F195" s="27">
        <v>0</v>
      </c>
      <c r="G195" s="27">
        <v>0</v>
      </c>
      <c r="H195" s="25" t="s">
        <v>659</v>
      </c>
      <c r="I195" s="27">
        <v>38818.29</v>
      </c>
    </row>
    <row r="196" spans="1:9" ht="20.100000000000001" customHeight="1">
      <c r="A196" s="25" t="s">
        <v>1028</v>
      </c>
      <c r="B196" s="25"/>
      <c r="C196" s="25" t="s">
        <v>1029</v>
      </c>
      <c r="D196" s="25" t="s">
        <v>659</v>
      </c>
      <c r="E196" s="27">
        <v>15017.49</v>
      </c>
      <c r="F196" s="27">
        <v>0</v>
      </c>
      <c r="G196" s="27">
        <v>0</v>
      </c>
      <c r="H196" s="25" t="s">
        <v>659</v>
      </c>
      <c r="I196" s="27">
        <v>15017.49</v>
      </c>
    </row>
    <row r="197" spans="1:9" ht="20.100000000000001" customHeight="1">
      <c r="A197" s="25" t="s">
        <v>1030</v>
      </c>
      <c r="B197" s="25"/>
      <c r="C197" s="25" t="s">
        <v>1031</v>
      </c>
      <c r="D197" s="25" t="s">
        <v>659</v>
      </c>
      <c r="E197" s="27">
        <v>23800.799999999999</v>
      </c>
      <c r="F197" s="27">
        <v>0</v>
      </c>
      <c r="G197" s="27">
        <v>0</v>
      </c>
      <c r="H197" s="25" t="s">
        <v>659</v>
      </c>
      <c r="I197" s="27">
        <v>23800.799999999999</v>
      </c>
    </row>
    <row r="198" spans="1:9" ht="20.100000000000001" customHeight="1">
      <c r="A198" s="25" t="s">
        <v>1032</v>
      </c>
      <c r="B198" s="25"/>
      <c r="C198" s="25" t="s">
        <v>1033</v>
      </c>
      <c r="D198" s="25" t="s">
        <v>659</v>
      </c>
      <c r="E198" s="27">
        <v>6121.29</v>
      </c>
      <c r="F198" s="27">
        <v>0</v>
      </c>
      <c r="G198" s="27">
        <v>0</v>
      </c>
      <c r="H198" s="25" t="s">
        <v>659</v>
      </c>
      <c r="I198" s="27">
        <v>6121.29</v>
      </c>
    </row>
    <row r="199" spans="1:9" ht="20.100000000000001" customHeight="1">
      <c r="A199" s="25" t="s">
        <v>1034</v>
      </c>
      <c r="B199" s="25"/>
      <c r="C199" s="25" t="s">
        <v>1035</v>
      </c>
      <c r="D199" s="25" t="s">
        <v>659</v>
      </c>
      <c r="E199" s="27">
        <v>5297.23</v>
      </c>
      <c r="F199" s="27">
        <v>0</v>
      </c>
      <c r="G199" s="27">
        <v>0</v>
      </c>
      <c r="H199" s="25" t="s">
        <v>659</v>
      </c>
      <c r="I199" s="27">
        <v>5297.23</v>
      </c>
    </row>
    <row r="200" spans="1:9" ht="20.100000000000001" customHeight="1">
      <c r="A200" s="25" t="s">
        <v>1036</v>
      </c>
      <c r="B200" s="25"/>
      <c r="C200" s="25" t="s">
        <v>1037</v>
      </c>
      <c r="D200" s="25" t="s">
        <v>659</v>
      </c>
      <c r="E200" s="27">
        <v>824.06</v>
      </c>
      <c r="F200" s="27">
        <v>0</v>
      </c>
      <c r="G200" s="27">
        <v>0</v>
      </c>
      <c r="H200" s="25" t="s">
        <v>659</v>
      </c>
      <c r="I200" s="27">
        <v>824.06</v>
      </c>
    </row>
    <row r="201" spans="1:9" ht="20.100000000000001" customHeight="1">
      <c r="A201" s="25" t="s">
        <v>1038</v>
      </c>
      <c r="B201" s="25"/>
      <c r="C201" s="25" t="s">
        <v>1039</v>
      </c>
      <c r="D201" s="25" t="s">
        <v>659</v>
      </c>
      <c r="E201" s="27">
        <v>77236.649999999994</v>
      </c>
      <c r="F201" s="27">
        <v>0</v>
      </c>
      <c r="G201" s="27">
        <v>34656.870000000003</v>
      </c>
      <c r="H201" s="25" t="s">
        <v>659</v>
      </c>
      <c r="I201" s="27">
        <v>111893.52</v>
      </c>
    </row>
    <row r="202" spans="1:9" ht="20.100000000000001" customHeight="1">
      <c r="A202" s="25" t="s">
        <v>1040</v>
      </c>
      <c r="B202" s="25"/>
      <c r="C202" s="25" t="s">
        <v>1041</v>
      </c>
      <c r="D202" s="25" t="s">
        <v>659</v>
      </c>
      <c r="E202" s="29">
        <v>-2396135.98</v>
      </c>
      <c r="F202" s="27">
        <v>15544</v>
      </c>
      <c r="G202" s="27">
        <v>0</v>
      </c>
      <c r="H202" s="25" t="s">
        <v>659</v>
      </c>
      <c r="I202" s="29">
        <v>-2411679.98</v>
      </c>
    </row>
    <row r="203" spans="1:9" ht="20.100000000000001" customHeight="1">
      <c r="A203" s="23" t="s">
        <v>1042</v>
      </c>
      <c r="B203" s="23"/>
      <c r="C203" s="23" t="s">
        <v>1041</v>
      </c>
      <c r="D203" s="23" t="s">
        <v>659</v>
      </c>
      <c r="E203" s="28">
        <v>133420</v>
      </c>
      <c r="F203" s="28">
        <v>0</v>
      </c>
      <c r="G203" s="28">
        <v>0</v>
      </c>
      <c r="H203" s="23" t="s">
        <v>659</v>
      </c>
      <c r="I203" s="28">
        <v>133420</v>
      </c>
    </row>
    <row r="204" spans="1:9" ht="20.100000000000001" customHeight="1">
      <c r="A204" s="25" t="s">
        <v>1043</v>
      </c>
      <c r="B204" s="25"/>
      <c r="C204" s="25" t="s">
        <v>1044</v>
      </c>
      <c r="D204" s="25" t="s">
        <v>659</v>
      </c>
      <c r="E204" s="27">
        <v>133420</v>
      </c>
      <c r="F204" s="27">
        <v>0</v>
      </c>
      <c r="G204" s="27">
        <v>0</v>
      </c>
      <c r="H204" s="25" t="s">
        <v>659</v>
      </c>
      <c r="I204" s="27">
        <v>133420</v>
      </c>
    </row>
    <row r="205" spans="1:9" ht="20.100000000000001" customHeight="1">
      <c r="A205" s="23" t="s">
        <v>1045</v>
      </c>
      <c r="B205" s="23"/>
      <c r="C205" s="23" t="s">
        <v>1046</v>
      </c>
      <c r="D205" s="23" t="s">
        <v>659</v>
      </c>
      <c r="E205" s="30">
        <v>-5742635.8899999997</v>
      </c>
      <c r="F205" s="28">
        <v>15544</v>
      </c>
      <c r="G205" s="28">
        <v>0</v>
      </c>
      <c r="H205" s="23" t="s">
        <v>659</v>
      </c>
      <c r="I205" s="30">
        <v>-5758179.8899999997</v>
      </c>
    </row>
    <row r="206" spans="1:9" ht="20.100000000000001" customHeight="1">
      <c r="A206" s="25" t="s">
        <v>1047</v>
      </c>
      <c r="B206" s="25"/>
      <c r="C206" s="25" t="s">
        <v>1048</v>
      </c>
      <c r="D206" s="25" t="s">
        <v>659</v>
      </c>
      <c r="E206" s="29">
        <v>-5742635.8899999997</v>
      </c>
      <c r="F206" s="27">
        <v>15544</v>
      </c>
      <c r="G206" s="27">
        <v>0</v>
      </c>
      <c r="H206" s="25" t="s">
        <v>659</v>
      </c>
      <c r="I206" s="29">
        <v>-5758179.8899999997</v>
      </c>
    </row>
    <row r="207" spans="1:9" ht="20.100000000000001" customHeight="1">
      <c r="A207" s="23" t="s">
        <v>1049</v>
      </c>
      <c r="B207" s="23"/>
      <c r="C207" s="23" t="s">
        <v>1050</v>
      </c>
      <c r="D207" s="23" t="s">
        <v>659</v>
      </c>
      <c r="E207" s="28">
        <v>3213079.91</v>
      </c>
      <c r="F207" s="28">
        <v>0</v>
      </c>
      <c r="G207" s="28">
        <v>0</v>
      </c>
      <c r="H207" s="23" t="s">
        <v>659</v>
      </c>
      <c r="I207" s="28">
        <v>3213079.91</v>
      </c>
    </row>
    <row r="208" spans="1:9" ht="20.100000000000001" customHeight="1">
      <c r="A208" s="25" t="s">
        <v>1051</v>
      </c>
      <c r="B208" s="25"/>
      <c r="C208" s="25" t="s">
        <v>1052</v>
      </c>
      <c r="D208" s="25" t="s">
        <v>659</v>
      </c>
      <c r="E208" s="27">
        <v>3213079.91</v>
      </c>
      <c r="F208" s="27">
        <v>0</v>
      </c>
      <c r="G208" s="27">
        <v>0</v>
      </c>
      <c r="H208" s="25" t="s">
        <v>659</v>
      </c>
      <c r="I208" s="27">
        <v>3213079.91</v>
      </c>
    </row>
    <row r="209" spans="1:9" ht="20.100000000000001" customHeight="1">
      <c r="A209" s="25" t="s">
        <v>1053</v>
      </c>
      <c r="B209" s="25"/>
      <c r="C209" s="25" t="s">
        <v>1054</v>
      </c>
      <c r="D209" s="25" t="s">
        <v>659</v>
      </c>
      <c r="E209" s="27">
        <v>0</v>
      </c>
      <c r="F209" s="27">
        <v>0</v>
      </c>
      <c r="G209" s="27">
        <v>792366.7</v>
      </c>
      <c r="H209" s="25" t="s">
        <v>659</v>
      </c>
      <c r="I209" s="27">
        <v>792366.7</v>
      </c>
    </row>
    <row r="210" spans="1:9" ht="20.100000000000001" customHeight="1">
      <c r="A210" s="23" t="s">
        <v>1055</v>
      </c>
      <c r="B210" s="23"/>
      <c r="C210" s="23" t="s">
        <v>1056</v>
      </c>
      <c r="D210" s="23" t="s">
        <v>659</v>
      </c>
      <c r="E210" s="28">
        <v>0</v>
      </c>
      <c r="F210" s="28">
        <v>0</v>
      </c>
      <c r="G210" s="28">
        <v>275000</v>
      </c>
      <c r="H210" s="23" t="s">
        <v>659</v>
      </c>
      <c r="I210" s="28">
        <v>275000</v>
      </c>
    </row>
    <row r="211" spans="1:9" ht="20.100000000000001" customHeight="1">
      <c r="A211" s="25" t="s">
        <v>1057</v>
      </c>
      <c r="B211" s="25"/>
      <c r="C211" s="25" t="s">
        <v>1058</v>
      </c>
      <c r="D211" s="25" t="s">
        <v>659</v>
      </c>
      <c r="E211" s="27">
        <v>0</v>
      </c>
      <c r="F211" s="27">
        <v>0</v>
      </c>
      <c r="G211" s="27">
        <v>275000</v>
      </c>
      <c r="H211" s="25" t="s">
        <v>659</v>
      </c>
      <c r="I211" s="27">
        <v>275000</v>
      </c>
    </row>
    <row r="212" spans="1:9" ht="20.100000000000001" customHeight="1">
      <c r="A212" s="25" t="s">
        <v>1059</v>
      </c>
      <c r="B212" s="25"/>
      <c r="C212" s="25" t="s">
        <v>1060</v>
      </c>
      <c r="D212" s="25" t="s">
        <v>659</v>
      </c>
      <c r="E212" s="27">
        <v>0</v>
      </c>
      <c r="F212" s="27">
        <v>0</v>
      </c>
      <c r="G212" s="27">
        <v>275000</v>
      </c>
      <c r="H212" s="25" t="s">
        <v>659</v>
      </c>
      <c r="I212" s="27">
        <v>275000</v>
      </c>
    </row>
    <row r="213" spans="1:9" ht="20.100000000000001" customHeight="1">
      <c r="A213" s="23" t="s">
        <v>1061</v>
      </c>
      <c r="B213" s="23"/>
      <c r="C213" s="23" t="s">
        <v>1062</v>
      </c>
      <c r="D213" s="23" t="s">
        <v>659</v>
      </c>
      <c r="E213" s="28">
        <v>0</v>
      </c>
      <c r="F213" s="28">
        <v>0</v>
      </c>
      <c r="G213" s="28">
        <v>517366.7</v>
      </c>
      <c r="H213" s="23" t="s">
        <v>659</v>
      </c>
      <c r="I213" s="28">
        <v>517366.7</v>
      </c>
    </row>
    <row r="214" spans="1:9" ht="20.100000000000001" customHeight="1">
      <c r="A214" s="25" t="s">
        <v>1063</v>
      </c>
      <c r="B214" s="25"/>
      <c r="C214" s="25" t="s">
        <v>1064</v>
      </c>
      <c r="D214" s="25" t="s">
        <v>659</v>
      </c>
      <c r="E214" s="27">
        <v>0</v>
      </c>
      <c r="F214" s="27">
        <v>0</v>
      </c>
      <c r="G214" s="27">
        <v>517366.7</v>
      </c>
      <c r="H214" s="25" t="s">
        <v>659</v>
      </c>
      <c r="I214" s="27">
        <v>517366.7</v>
      </c>
    </row>
    <row r="215" spans="1:9" ht="20.100000000000001" customHeight="1">
      <c r="A215" s="31" t="s">
        <v>1065</v>
      </c>
      <c r="B215" s="31"/>
      <c r="C215" s="31" t="s">
        <v>1066</v>
      </c>
      <c r="D215" s="32">
        <v>0</v>
      </c>
      <c r="E215" s="31" t="s">
        <v>659</v>
      </c>
      <c r="F215" s="32">
        <v>820757.47</v>
      </c>
      <c r="G215" s="32">
        <v>0</v>
      </c>
      <c r="H215" s="32">
        <v>820757.47</v>
      </c>
      <c r="I215" s="31" t="s">
        <v>659</v>
      </c>
    </row>
    <row r="216" spans="1:9" ht="20.100000000000001" customHeight="1">
      <c r="A216" s="23" t="s">
        <v>1067</v>
      </c>
      <c r="B216" s="23"/>
      <c r="C216" s="23" t="s">
        <v>1068</v>
      </c>
      <c r="D216" s="28">
        <v>0</v>
      </c>
      <c r="E216" s="23" t="s">
        <v>659</v>
      </c>
      <c r="F216" s="28">
        <v>536083.06999999995</v>
      </c>
      <c r="G216" s="28">
        <v>0</v>
      </c>
      <c r="H216" s="28">
        <v>536083.06999999995</v>
      </c>
      <c r="I216" s="23" t="s">
        <v>659</v>
      </c>
    </row>
    <row r="217" spans="1:9" ht="20.100000000000001" customHeight="1">
      <c r="A217" s="33" t="s">
        <v>1069</v>
      </c>
      <c r="B217" s="33"/>
      <c r="C217" s="33" t="s">
        <v>1070</v>
      </c>
      <c r="D217" s="34">
        <v>0</v>
      </c>
      <c r="E217" s="33" t="s">
        <v>659</v>
      </c>
      <c r="F217" s="34">
        <v>90000</v>
      </c>
      <c r="G217" s="34">
        <v>0</v>
      </c>
      <c r="H217" s="34">
        <v>90000</v>
      </c>
      <c r="I217" s="33" t="s">
        <v>659</v>
      </c>
    </row>
    <row r="218" spans="1:9" ht="20.100000000000001" customHeight="1">
      <c r="A218" s="25" t="s">
        <v>1071</v>
      </c>
      <c r="B218" s="25" t="s">
        <v>83</v>
      </c>
      <c r="C218" s="25" t="s">
        <v>1072</v>
      </c>
      <c r="D218" s="27">
        <v>0</v>
      </c>
      <c r="E218" s="25" t="s">
        <v>659</v>
      </c>
      <c r="F218" s="27">
        <v>90000</v>
      </c>
      <c r="G218" s="27">
        <v>0</v>
      </c>
      <c r="H218" s="27">
        <v>90000</v>
      </c>
      <c r="I218" s="25" t="s">
        <v>659</v>
      </c>
    </row>
    <row r="219" spans="1:9" ht="20.100000000000001" customHeight="1">
      <c r="A219" s="25" t="s">
        <v>1073</v>
      </c>
      <c r="B219" s="25" t="s">
        <v>1074</v>
      </c>
      <c r="C219" s="25" t="s">
        <v>1075</v>
      </c>
      <c r="D219" s="27">
        <v>0</v>
      </c>
      <c r="E219" s="25" t="s">
        <v>659</v>
      </c>
      <c r="F219" s="27">
        <v>83520</v>
      </c>
      <c r="G219" s="27">
        <v>0</v>
      </c>
      <c r="H219" s="27">
        <v>83520</v>
      </c>
      <c r="I219" s="25" t="s">
        <v>659</v>
      </c>
    </row>
    <row r="220" spans="1:9" ht="20.100000000000001" customHeight="1">
      <c r="A220" s="25" t="s">
        <v>1076</v>
      </c>
      <c r="B220" s="25" t="s">
        <v>1077</v>
      </c>
      <c r="C220" s="25" t="s">
        <v>1078</v>
      </c>
      <c r="D220" s="27">
        <v>0</v>
      </c>
      <c r="E220" s="25" t="s">
        <v>659</v>
      </c>
      <c r="F220" s="27">
        <v>1856</v>
      </c>
      <c r="G220" s="27">
        <v>0</v>
      </c>
      <c r="H220" s="27">
        <v>1856</v>
      </c>
      <c r="I220" s="25" t="s">
        <v>659</v>
      </c>
    </row>
    <row r="221" spans="1:9" ht="20.100000000000001" customHeight="1">
      <c r="A221" s="25" t="s">
        <v>1079</v>
      </c>
      <c r="B221" s="25" t="s">
        <v>39</v>
      </c>
      <c r="C221" s="25" t="s">
        <v>1080</v>
      </c>
      <c r="D221" s="27">
        <v>0</v>
      </c>
      <c r="E221" s="25" t="s">
        <v>659</v>
      </c>
      <c r="F221" s="27">
        <v>345606.56</v>
      </c>
      <c r="G221" s="27">
        <v>0</v>
      </c>
      <c r="H221" s="27">
        <v>345606.56</v>
      </c>
      <c r="I221" s="25" t="s">
        <v>659</v>
      </c>
    </row>
    <row r="222" spans="1:9" ht="20.100000000000001" customHeight="1">
      <c r="A222" s="33" t="s">
        <v>1081</v>
      </c>
      <c r="B222" s="33"/>
      <c r="C222" s="33" t="s">
        <v>1082</v>
      </c>
      <c r="D222" s="34">
        <v>0</v>
      </c>
      <c r="E222" s="33" t="s">
        <v>659</v>
      </c>
      <c r="F222" s="34">
        <v>12073.44</v>
      </c>
      <c r="G222" s="34">
        <v>0</v>
      </c>
      <c r="H222" s="34">
        <v>12073.44</v>
      </c>
      <c r="I222" s="33" t="s">
        <v>659</v>
      </c>
    </row>
    <row r="223" spans="1:9" ht="20.100000000000001" customHeight="1">
      <c r="A223" s="25" t="s">
        <v>1083</v>
      </c>
      <c r="B223" s="25" t="s">
        <v>1084</v>
      </c>
      <c r="C223" s="25" t="s">
        <v>1085</v>
      </c>
      <c r="D223" s="27">
        <v>0</v>
      </c>
      <c r="E223" s="25" t="s">
        <v>659</v>
      </c>
      <c r="F223" s="27">
        <v>1173.8</v>
      </c>
      <c r="G223" s="27">
        <v>0</v>
      </c>
      <c r="H223" s="27">
        <v>1173.8</v>
      </c>
      <c r="I223" s="25" t="s">
        <v>659</v>
      </c>
    </row>
    <row r="224" spans="1:9" ht="20.100000000000001" customHeight="1">
      <c r="A224" s="25" t="s">
        <v>1086</v>
      </c>
      <c r="B224" s="25" t="s">
        <v>1087</v>
      </c>
      <c r="C224" s="25" t="s">
        <v>1088</v>
      </c>
      <c r="D224" s="27">
        <v>0</v>
      </c>
      <c r="E224" s="25" t="s">
        <v>659</v>
      </c>
      <c r="F224" s="27">
        <v>772</v>
      </c>
      <c r="G224" s="27">
        <v>0</v>
      </c>
      <c r="H224" s="27">
        <v>772</v>
      </c>
      <c r="I224" s="25" t="s">
        <v>659</v>
      </c>
    </row>
    <row r="225" spans="1:9" ht="20.100000000000001" customHeight="1">
      <c r="A225" s="25" t="s">
        <v>1089</v>
      </c>
      <c r="B225" s="25" t="s">
        <v>1090</v>
      </c>
      <c r="C225" s="25" t="s">
        <v>1091</v>
      </c>
      <c r="D225" s="27">
        <v>0</v>
      </c>
      <c r="E225" s="25" t="s">
        <v>659</v>
      </c>
      <c r="F225" s="27">
        <v>3994</v>
      </c>
      <c r="G225" s="27">
        <v>0</v>
      </c>
      <c r="H225" s="27">
        <v>3994</v>
      </c>
      <c r="I225" s="25" t="s">
        <v>659</v>
      </c>
    </row>
    <row r="226" spans="1:9" ht="20.100000000000001" customHeight="1">
      <c r="A226" s="25" t="s">
        <v>1092</v>
      </c>
      <c r="B226" s="25" t="s">
        <v>1093</v>
      </c>
      <c r="C226" s="25" t="s">
        <v>1094</v>
      </c>
      <c r="D226" s="27">
        <v>0</v>
      </c>
      <c r="E226" s="25" t="s">
        <v>659</v>
      </c>
      <c r="F226" s="27">
        <v>5998.64</v>
      </c>
      <c r="G226" s="27">
        <v>0</v>
      </c>
      <c r="H226" s="27">
        <v>5998.64</v>
      </c>
      <c r="I226" s="25" t="s">
        <v>659</v>
      </c>
    </row>
    <row r="227" spans="1:9" ht="20.100000000000001" customHeight="1">
      <c r="A227" s="25" t="s">
        <v>1095</v>
      </c>
      <c r="B227" s="25" t="s">
        <v>1096</v>
      </c>
      <c r="C227" s="25" t="s">
        <v>1097</v>
      </c>
      <c r="D227" s="27">
        <v>0</v>
      </c>
      <c r="E227" s="25" t="s">
        <v>659</v>
      </c>
      <c r="F227" s="27">
        <v>135</v>
      </c>
      <c r="G227" s="27">
        <v>0</v>
      </c>
      <c r="H227" s="27">
        <v>135</v>
      </c>
      <c r="I227" s="25" t="s">
        <v>659</v>
      </c>
    </row>
    <row r="228" spans="1:9" ht="20.100000000000001" customHeight="1">
      <c r="A228" s="33" t="s">
        <v>1098</v>
      </c>
      <c r="B228" s="33"/>
      <c r="C228" s="33" t="s">
        <v>1099</v>
      </c>
      <c r="D228" s="34">
        <v>0</v>
      </c>
      <c r="E228" s="33" t="s">
        <v>659</v>
      </c>
      <c r="F228" s="34">
        <v>3027.07</v>
      </c>
      <c r="G228" s="34">
        <v>0</v>
      </c>
      <c r="H228" s="34">
        <v>3027.07</v>
      </c>
      <c r="I228" s="33" t="s">
        <v>659</v>
      </c>
    </row>
    <row r="229" spans="1:9" ht="20.100000000000001" customHeight="1">
      <c r="A229" s="25" t="s">
        <v>1100</v>
      </c>
      <c r="B229" s="25" t="s">
        <v>1101</v>
      </c>
      <c r="C229" s="25" t="s">
        <v>1102</v>
      </c>
      <c r="D229" s="27">
        <v>0</v>
      </c>
      <c r="E229" s="25" t="s">
        <v>659</v>
      </c>
      <c r="F229" s="27">
        <v>2280</v>
      </c>
      <c r="G229" s="27">
        <v>0</v>
      </c>
      <c r="H229" s="27">
        <v>2280</v>
      </c>
      <c r="I229" s="25" t="s">
        <v>659</v>
      </c>
    </row>
    <row r="230" spans="1:9" ht="20.100000000000001" customHeight="1">
      <c r="A230" s="25" t="s">
        <v>1103</v>
      </c>
      <c r="B230" s="25" t="s">
        <v>1104</v>
      </c>
      <c r="C230" s="25" t="s">
        <v>1105</v>
      </c>
      <c r="D230" s="27">
        <v>0</v>
      </c>
      <c r="E230" s="25" t="s">
        <v>659</v>
      </c>
      <c r="F230" s="27">
        <v>747.07</v>
      </c>
      <c r="G230" s="27">
        <v>0</v>
      </c>
      <c r="H230" s="27">
        <v>747.07</v>
      </c>
      <c r="I230" s="25" t="s">
        <v>659</v>
      </c>
    </row>
    <row r="231" spans="1:9" ht="20.100000000000001" customHeight="1">
      <c r="A231" s="23" t="s">
        <v>1106</v>
      </c>
      <c r="B231" s="23"/>
      <c r="C231" s="23" t="s">
        <v>1107</v>
      </c>
      <c r="D231" s="28">
        <v>0</v>
      </c>
      <c r="E231" s="23" t="s">
        <v>659</v>
      </c>
      <c r="F231" s="28">
        <v>281960</v>
      </c>
      <c r="G231" s="28">
        <v>0</v>
      </c>
      <c r="H231" s="28">
        <v>281960</v>
      </c>
      <c r="I231" s="23" t="s">
        <v>659</v>
      </c>
    </row>
    <row r="232" spans="1:9" ht="20.100000000000001" customHeight="1">
      <c r="A232" s="25" t="s">
        <v>1108</v>
      </c>
      <c r="B232" s="25" t="s">
        <v>1101</v>
      </c>
      <c r="C232" s="25" t="s">
        <v>1102</v>
      </c>
      <c r="D232" s="27">
        <v>0</v>
      </c>
      <c r="E232" s="25" t="s">
        <v>659</v>
      </c>
      <c r="F232" s="27">
        <v>6960</v>
      </c>
      <c r="G232" s="27">
        <v>0</v>
      </c>
      <c r="H232" s="27">
        <v>6960</v>
      </c>
      <c r="I232" s="25" t="s">
        <v>659</v>
      </c>
    </row>
    <row r="233" spans="1:9" ht="20.100000000000001" customHeight="1">
      <c r="A233" s="25" t="s">
        <v>1109</v>
      </c>
      <c r="B233" s="25" t="s">
        <v>1101</v>
      </c>
      <c r="C233" s="25" t="s">
        <v>1110</v>
      </c>
      <c r="D233" s="27">
        <v>0</v>
      </c>
      <c r="E233" s="25" t="s">
        <v>659</v>
      </c>
      <c r="F233" s="27">
        <v>275000</v>
      </c>
      <c r="G233" s="27">
        <v>0</v>
      </c>
      <c r="H233" s="27">
        <v>275000</v>
      </c>
      <c r="I233" s="25" t="s">
        <v>659</v>
      </c>
    </row>
    <row r="234" spans="1:9" ht="20.100000000000001" customHeight="1">
      <c r="A234" s="23" t="s">
        <v>1111</v>
      </c>
      <c r="B234" s="23"/>
      <c r="C234" s="23" t="s">
        <v>1112</v>
      </c>
      <c r="D234" s="28">
        <v>0</v>
      </c>
      <c r="E234" s="23" t="s">
        <v>659</v>
      </c>
      <c r="F234" s="28">
        <v>2714.4</v>
      </c>
      <c r="G234" s="28">
        <v>0</v>
      </c>
      <c r="H234" s="28">
        <v>2714.4</v>
      </c>
      <c r="I234" s="23" t="s">
        <v>659</v>
      </c>
    </row>
    <row r="235" spans="1:9" ht="20.100000000000001" customHeight="1">
      <c r="A235" s="25" t="s">
        <v>1113</v>
      </c>
      <c r="B235" s="25" t="s">
        <v>1120</v>
      </c>
      <c r="C235" s="25" t="s">
        <v>1114</v>
      </c>
      <c r="D235" s="27">
        <v>0</v>
      </c>
      <c r="E235" s="25" t="s">
        <v>659</v>
      </c>
      <c r="F235" s="27">
        <v>2714.4</v>
      </c>
      <c r="G235" s="27">
        <v>0</v>
      </c>
      <c r="H235" s="27">
        <v>2714.4</v>
      </c>
      <c r="I235" s="25" t="s">
        <v>659</v>
      </c>
    </row>
    <row r="236" spans="1:9" ht="20.100000000000001" customHeight="1">
      <c r="A236" s="25" t="s">
        <v>659</v>
      </c>
      <c r="B236" s="35"/>
    </row>
    <row r="237" spans="1:9" ht="20.100000000000001" customHeight="1">
      <c r="A237" s="25"/>
      <c r="B237" s="25"/>
      <c r="C237" s="25" t="s">
        <v>1115</v>
      </c>
      <c r="D237" s="27">
        <v>0</v>
      </c>
      <c r="E237" s="25"/>
      <c r="F237" s="27">
        <v>0</v>
      </c>
      <c r="G237" s="27">
        <v>0</v>
      </c>
      <c r="H237" s="27">
        <v>0</v>
      </c>
      <c r="I237" s="25"/>
    </row>
    <row r="238" spans="1:9" ht="20.100000000000001" customHeight="1">
      <c r="A238" s="25"/>
      <c r="B238" s="25"/>
      <c r="C238" s="25" t="s">
        <v>659</v>
      </c>
      <c r="D238" s="25"/>
      <c r="E238" s="27">
        <v>0</v>
      </c>
      <c r="F238" s="25"/>
      <c r="G238" s="25"/>
      <c r="H238" s="25"/>
      <c r="I238" s="27">
        <v>0</v>
      </c>
    </row>
    <row r="239" spans="1:9" ht="20.100000000000001" customHeight="1">
      <c r="A239" s="25" t="s">
        <v>659</v>
      </c>
      <c r="B239" s="35"/>
    </row>
    <row r="240" spans="1:9" ht="12" customHeight="1">
      <c r="A240" s="22"/>
      <c r="B240" s="22"/>
      <c r="C240" s="22"/>
      <c r="D240" s="22"/>
      <c r="E240" s="22"/>
      <c r="F240" s="22"/>
      <c r="G240" s="22"/>
      <c r="H240" s="22"/>
      <c r="I240" s="22"/>
    </row>
    <row r="241" spans="1:9" ht="20.100000000000001" customHeight="1">
      <c r="A241" s="25"/>
      <c r="B241" s="25"/>
      <c r="C241" s="25" t="s">
        <v>1116</v>
      </c>
      <c r="D241" s="27">
        <v>4921931.7699999996</v>
      </c>
      <c r="E241" s="25"/>
      <c r="F241" s="27">
        <v>1664229.77</v>
      </c>
      <c r="G241" s="27">
        <v>1664229.77</v>
      </c>
      <c r="H241" s="27">
        <v>5735011.3399999999</v>
      </c>
      <c r="I241" s="25"/>
    </row>
    <row r="242" spans="1:9" ht="20.100000000000001" customHeight="1">
      <c r="A242" s="25"/>
      <c r="B242" s="25"/>
      <c r="C242" s="25"/>
      <c r="D242" s="25"/>
      <c r="E242" s="27">
        <v>4921931.7699999996</v>
      </c>
      <c r="F242" s="25"/>
      <c r="G242" s="25"/>
      <c r="H242" s="25"/>
      <c r="I242" s="27">
        <v>5735011.3399999999</v>
      </c>
    </row>
    <row r="243" spans="1:9" ht="12" customHeight="1">
      <c r="A243" s="22"/>
      <c r="B243" s="22"/>
      <c r="C243" s="22"/>
      <c r="D243" s="22"/>
      <c r="E243" s="22"/>
      <c r="F243" s="22"/>
      <c r="G243" s="22"/>
      <c r="H243" s="22"/>
      <c r="I243" s="22"/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621"/>
  <sheetViews>
    <sheetView topLeftCell="A583" workbookViewId="0">
      <selection activeCell="B1" sqref="B1:D1"/>
    </sheetView>
  </sheetViews>
  <sheetFormatPr baseColWidth="10" defaultRowHeight="12.75"/>
  <cols>
    <col min="4" max="15" width="11.42578125" customWidth="1"/>
    <col min="16" max="16" width="13.5703125" customWidth="1"/>
    <col min="17" max="17" width="12.85546875" style="36" customWidth="1"/>
    <col min="18" max="18" width="17.7109375" style="36" customWidth="1"/>
  </cols>
  <sheetData>
    <row r="1" spans="1:18" ht="15">
      <c r="A1" s="101" t="s">
        <v>5</v>
      </c>
      <c r="B1" s="101" t="s">
        <v>6</v>
      </c>
      <c r="C1" s="101"/>
      <c r="D1" s="102" t="s">
        <v>7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4"/>
      <c r="P1" s="105" t="s">
        <v>8</v>
      </c>
    </row>
    <row r="2" spans="1:18" hidden="1">
      <c r="A2" s="101"/>
      <c r="B2" s="101"/>
      <c r="C2" s="101"/>
      <c r="D2" s="100" t="s">
        <v>9</v>
      </c>
      <c r="E2" s="100" t="s">
        <v>10</v>
      </c>
      <c r="F2" s="100" t="s">
        <v>11</v>
      </c>
      <c r="G2" s="100" t="s">
        <v>12</v>
      </c>
      <c r="H2" s="100" t="s">
        <v>13</v>
      </c>
      <c r="I2" s="100" t="s">
        <v>14</v>
      </c>
      <c r="J2" s="100" t="s">
        <v>15</v>
      </c>
      <c r="K2" s="100" t="s">
        <v>16</v>
      </c>
      <c r="L2" s="100" t="s">
        <v>17</v>
      </c>
      <c r="M2" s="100" t="s">
        <v>18</v>
      </c>
      <c r="N2" s="100" t="s">
        <v>19</v>
      </c>
      <c r="O2" s="100" t="s">
        <v>20</v>
      </c>
      <c r="P2" s="106"/>
      <c r="Q2" s="36" t="s">
        <v>1117</v>
      </c>
      <c r="R2" s="36" t="s">
        <v>1118</v>
      </c>
    </row>
    <row r="3" spans="1:18" hidden="1">
      <c r="A3" s="101"/>
      <c r="B3" s="101"/>
      <c r="C3" s="101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7"/>
    </row>
    <row r="4" spans="1:18" ht="15.75" hidden="1">
      <c r="A4" s="1" t="s">
        <v>21</v>
      </c>
      <c r="B4" s="93" t="s">
        <v>22</v>
      </c>
      <c r="C4" s="96"/>
      <c r="D4" s="2">
        <v>81842.100000000006</v>
      </c>
      <c r="E4" s="2">
        <v>456578</v>
      </c>
      <c r="F4" s="2">
        <v>81842.100000000006</v>
      </c>
      <c r="G4" s="2">
        <v>83578</v>
      </c>
      <c r="H4" s="2">
        <v>77842.100000000006</v>
      </c>
      <c r="I4" s="2">
        <v>82578</v>
      </c>
      <c r="J4" s="2">
        <v>97878.1</v>
      </c>
      <c r="K4" s="2">
        <v>88578</v>
      </c>
      <c r="L4" s="2">
        <v>83842.100000000006</v>
      </c>
      <c r="M4" s="2">
        <v>198578</v>
      </c>
      <c r="N4" s="2">
        <v>84842.1</v>
      </c>
      <c r="O4" s="2">
        <v>181860</v>
      </c>
      <c r="P4" s="2">
        <v>1599838.5999999996</v>
      </c>
      <c r="Q4" s="36">
        <f>SUMIF('Balanza de Comprobación'!$B$215:$B$235,'PE2017'!A4,'Balanza de Comprobación'!$H$215:$H$235)</f>
        <v>0</v>
      </c>
      <c r="R4" s="36">
        <f>IF(Q4&gt;0,Q4*1.04,0)</f>
        <v>0</v>
      </c>
    </row>
    <row r="5" spans="1:18" hidden="1">
      <c r="A5" s="4" t="s">
        <v>23</v>
      </c>
      <c r="B5" s="97" t="s">
        <v>24</v>
      </c>
      <c r="C5" s="98"/>
      <c r="D5" s="5">
        <v>70000.600000000006</v>
      </c>
      <c r="E5" s="5">
        <v>70000.600000000006</v>
      </c>
      <c r="F5" s="5">
        <v>70000.600000000006</v>
      </c>
      <c r="G5" s="5">
        <v>70000.600000000006</v>
      </c>
      <c r="H5" s="5">
        <v>70000.600000000006</v>
      </c>
      <c r="I5" s="5">
        <v>70000.600000000006</v>
      </c>
      <c r="J5" s="5">
        <v>75000.600000000006</v>
      </c>
      <c r="K5" s="5">
        <v>75000.600000000006</v>
      </c>
      <c r="L5" s="5">
        <v>75000.600000000006</v>
      </c>
      <c r="M5" s="5">
        <v>75000.600000000006</v>
      </c>
      <c r="N5" s="5">
        <v>75000.600000000006</v>
      </c>
      <c r="O5" s="5">
        <v>75000.600000000006</v>
      </c>
      <c r="P5" s="5">
        <v>870007.19999999984</v>
      </c>
      <c r="Q5" s="36">
        <f>SUMIF('Balanza de Comprobación'!$B$215:$B$235,'PE2017'!A5,'Balanza de Comprobación'!$H$215:$H$235)</f>
        <v>0</v>
      </c>
      <c r="R5" s="36">
        <f t="shared" ref="R5:R68" si="0">IF(Q5&gt;0,Q5*1.04,0)</f>
        <v>0</v>
      </c>
    </row>
    <row r="6" spans="1:18" hidden="1">
      <c r="A6" s="4" t="s">
        <v>25</v>
      </c>
      <c r="B6" s="89" t="s">
        <v>26</v>
      </c>
      <c r="C6" s="90"/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36">
        <f>SUMIF('Balanza de Comprobación'!$B$215:$B$235,'PE2017'!A6,'Balanza de Comprobación'!$H$215:$H$235)</f>
        <v>0</v>
      </c>
      <c r="R6" s="36">
        <f t="shared" si="0"/>
        <v>0</v>
      </c>
    </row>
    <row r="7" spans="1:18">
      <c r="A7" s="6" t="s">
        <v>27</v>
      </c>
      <c r="B7" s="87" t="s">
        <v>28</v>
      </c>
      <c r="C7" s="88"/>
      <c r="D7" s="7">
        <v>0</v>
      </c>
      <c r="E7" s="7"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8">
        <v>0</v>
      </c>
      <c r="Q7" s="36">
        <f>SUMIF('Balanza de Comprobación'!$B$215:$B$235,'PE2017'!A7,'Balanza de Comprobación'!$H$215:$H$235)</f>
        <v>0</v>
      </c>
      <c r="R7" s="36">
        <f t="shared" si="0"/>
        <v>0</v>
      </c>
    </row>
    <row r="8" spans="1:18" hidden="1">
      <c r="A8" s="4" t="s">
        <v>29</v>
      </c>
      <c r="B8" s="89" t="s">
        <v>30</v>
      </c>
      <c r="C8" s="90"/>
      <c r="D8" s="5">
        <v>64627.6</v>
      </c>
      <c r="E8" s="5">
        <v>64627.6</v>
      </c>
      <c r="F8" s="5">
        <v>64627.6</v>
      </c>
      <c r="G8" s="5">
        <v>64627.6</v>
      </c>
      <c r="H8" s="5">
        <v>64627.6</v>
      </c>
      <c r="I8" s="5">
        <v>64627.6</v>
      </c>
      <c r="J8" s="5">
        <v>64627.6</v>
      </c>
      <c r="K8" s="5">
        <v>64627.6</v>
      </c>
      <c r="L8" s="5">
        <v>64627.6</v>
      </c>
      <c r="M8" s="5">
        <v>64627.6</v>
      </c>
      <c r="N8" s="5">
        <v>64627.6</v>
      </c>
      <c r="O8" s="5">
        <v>64627.6</v>
      </c>
      <c r="P8" s="5">
        <v>775531.19999999984</v>
      </c>
      <c r="Q8" s="36">
        <f>SUMIF('Balanza de Comprobación'!$B$215:$B$235,'PE2017'!A8,'Balanza de Comprobación'!$H$215:$H$235)</f>
        <v>0</v>
      </c>
      <c r="R8" s="36">
        <f t="shared" si="0"/>
        <v>0</v>
      </c>
    </row>
    <row r="9" spans="1:18">
      <c r="A9" s="6" t="s">
        <v>31</v>
      </c>
      <c r="B9" s="87" t="s">
        <v>32</v>
      </c>
      <c r="C9" s="88"/>
      <c r="D9" s="7">
        <v>64627.6</v>
      </c>
      <c r="E9" s="7">
        <v>64627.6</v>
      </c>
      <c r="F9" s="7">
        <v>64627.6</v>
      </c>
      <c r="G9" s="7">
        <v>64627.6</v>
      </c>
      <c r="H9" s="7">
        <v>64627.6</v>
      </c>
      <c r="I9" s="7">
        <v>64627.6</v>
      </c>
      <c r="J9" s="7">
        <v>64627.6</v>
      </c>
      <c r="K9" s="7">
        <v>64627.6</v>
      </c>
      <c r="L9" s="7">
        <v>64627.6</v>
      </c>
      <c r="M9" s="7">
        <v>64627.6</v>
      </c>
      <c r="N9" s="7">
        <v>64627.6</v>
      </c>
      <c r="O9" s="7">
        <v>64627.6</v>
      </c>
      <c r="P9" s="8">
        <v>775531.19999999984</v>
      </c>
      <c r="Q9" s="36">
        <f>SUMIF('Balanza de Comprobación'!$B$215:$B$235,'PE2017'!A9,'Balanza de Comprobación'!$H$215:$H$235)</f>
        <v>0</v>
      </c>
      <c r="R9" s="36">
        <f t="shared" si="0"/>
        <v>0</v>
      </c>
    </row>
    <row r="10" spans="1:18">
      <c r="A10" s="6" t="s">
        <v>33</v>
      </c>
      <c r="B10" s="87" t="s">
        <v>34</v>
      </c>
      <c r="C10" s="88"/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36">
        <f>SUMIF('Balanza de Comprobación'!$B$215:$B$235,'PE2017'!A10,'Balanza de Comprobación'!$H$215:$H$235)</f>
        <v>0</v>
      </c>
      <c r="R10" s="36">
        <f t="shared" si="0"/>
        <v>0</v>
      </c>
    </row>
    <row r="11" spans="1:18" hidden="1">
      <c r="A11" s="4" t="s">
        <v>35</v>
      </c>
      <c r="B11" s="97" t="s">
        <v>36</v>
      </c>
      <c r="C11" s="98"/>
      <c r="D11" s="5">
        <v>4000</v>
      </c>
      <c r="E11" s="5">
        <v>354000</v>
      </c>
      <c r="F11" s="5">
        <v>4000</v>
      </c>
      <c r="G11" s="5">
        <v>1000</v>
      </c>
      <c r="H11" s="5">
        <v>0</v>
      </c>
      <c r="I11" s="5">
        <v>0</v>
      </c>
      <c r="J11" s="5">
        <v>0</v>
      </c>
      <c r="K11" s="5">
        <v>1000</v>
      </c>
      <c r="L11" s="5">
        <v>1000</v>
      </c>
      <c r="M11" s="5">
        <v>1000</v>
      </c>
      <c r="N11" s="5">
        <v>2000</v>
      </c>
      <c r="O11" s="5">
        <v>2000</v>
      </c>
      <c r="P11" s="9">
        <v>370000</v>
      </c>
      <c r="Q11" s="36">
        <f>SUMIF('Balanza de Comprobación'!$B$215:$B$235,'PE2017'!A11,'Balanza de Comprobación'!$H$215:$H$235)</f>
        <v>0</v>
      </c>
      <c r="R11" s="36">
        <f t="shared" si="0"/>
        <v>0</v>
      </c>
    </row>
    <row r="12" spans="1:18" hidden="1">
      <c r="A12" s="4" t="s">
        <v>37</v>
      </c>
      <c r="B12" s="89" t="s">
        <v>38</v>
      </c>
      <c r="C12" s="90"/>
      <c r="D12" s="5">
        <v>4000</v>
      </c>
      <c r="E12" s="5">
        <v>304000</v>
      </c>
      <c r="F12" s="5">
        <v>4000</v>
      </c>
      <c r="G12" s="5">
        <v>1000</v>
      </c>
      <c r="H12" s="5">
        <v>0</v>
      </c>
      <c r="I12" s="5">
        <v>0</v>
      </c>
      <c r="J12" s="5">
        <v>0</v>
      </c>
      <c r="K12" s="5">
        <v>1000</v>
      </c>
      <c r="L12" s="5">
        <v>1000</v>
      </c>
      <c r="M12" s="5">
        <v>1000</v>
      </c>
      <c r="N12" s="5">
        <v>2000</v>
      </c>
      <c r="O12" s="5">
        <v>2000</v>
      </c>
      <c r="P12" s="5">
        <v>320000</v>
      </c>
      <c r="Q12" s="36">
        <f>SUMIF('Balanza de Comprobación'!$B$215:$B$235,'PE2017'!A12,'Balanza de Comprobación'!$H$215:$H$235)</f>
        <v>0</v>
      </c>
      <c r="R12" s="36">
        <f t="shared" si="0"/>
        <v>0</v>
      </c>
    </row>
    <row r="13" spans="1:18">
      <c r="A13" s="6" t="s">
        <v>39</v>
      </c>
      <c r="B13" s="87" t="s">
        <v>40</v>
      </c>
      <c r="C13" s="88"/>
      <c r="D13" s="7">
        <v>4000</v>
      </c>
      <c r="E13" s="7">
        <v>304000</v>
      </c>
      <c r="F13" s="7">
        <v>4000</v>
      </c>
      <c r="G13" s="7">
        <v>1000</v>
      </c>
      <c r="H13" s="7">
        <v>0</v>
      </c>
      <c r="I13" s="7">
        <v>0</v>
      </c>
      <c r="J13" s="7">
        <v>0</v>
      </c>
      <c r="K13" s="7">
        <v>1000</v>
      </c>
      <c r="L13" s="7">
        <v>1000</v>
      </c>
      <c r="M13" s="7">
        <v>1000</v>
      </c>
      <c r="N13" s="7">
        <v>2000</v>
      </c>
      <c r="O13" s="7">
        <v>2000</v>
      </c>
      <c r="P13" s="8">
        <v>320000</v>
      </c>
      <c r="Q13" s="36">
        <f>SUMIF('Balanza de Comprobación'!$B$215:$B$235,'PE2017'!A13,'Balanza de Comprobación'!$H$215:$H$235)</f>
        <v>345606.56</v>
      </c>
      <c r="R13" s="36">
        <f t="shared" si="0"/>
        <v>359430.8224</v>
      </c>
    </row>
    <row r="14" spans="1:18" hidden="1">
      <c r="A14" s="4" t="s">
        <v>41</v>
      </c>
      <c r="B14" s="89" t="s">
        <v>42</v>
      </c>
      <c r="C14" s="90"/>
      <c r="D14" s="5">
        <v>0</v>
      </c>
      <c r="E14" s="5">
        <v>50000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50000</v>
      </c>
      <c r="Q14" s="36">
        <f>SUMIF('Balanza de Comprobación'!$B$215:$B$235,'PE2017'!A14,'Balanza de Comprobación'!$H$215:$H$235)</f>
        <v>0</v>
      </c>
      <c r="R14" s="36">
        <f t="shared" si="0"/>
        <v>0</v>
      </c>
    </row>
    <row r="15" spans="1:18">
      <c r="A15" s="6" t="s">
        <v>43</v>
      </c>
      <c r="B15" s="87" t="s">
        <v>44</v>
      </c>
      <c r="C15" s="99"/>
      <c r="D15" s="7">
        <v>0</v>
      </c>
      <c r="E15" s="7">
        <v>50000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50000</v>
      </c>
      <c r="Q15" s="36">
        <f>SUMIF('Balanza de Comprobación'!$B$215:$B$235,'PE2017'!A15,'Balanza de Comprobación'!$H$215:$H$235)</f>
        <v>0</v>
      </c>
      <c r="R15" s="36">
        <f t="shared" si="0"/>
        <v>0</v>
      </c>
    </row>
    <row r="16" spans="1:18" hidden="1">
      <c r="A16" s="4" t="s">
        <v>45</v>
      </c>
      <c r="B16" s="97" t="s">
        <v>46</v>
      </c>
      <c r="C16" s="98"/>
      <c r="D16" s="5">
        <v>0</v>
      </c>
      <c r="E16" s="5">
        <v>20000</v>
      </c>
      <c r="F16" s="5">
        <v>0</v>
      </c>
      <c r="G16" s="5">
        <v>0</v>
      </c>
      <c r="H16" s="5">
        <v>0</v>
      </c>
      <c r="I16" s="5">
        <v>0</v>
      </c>
      <c r="J16" s="5">
        <v>15036</v>
      </c>
      <c r="K16" s="5">
        <v>0</v>
      </c>
      <c r="L16" s="5">
        <v>0</v>
      </c>
      <c r="M16" s="5">
        <v>0</v>
      </c>
      <c r="N16" s="5">
        <v>0</v>
      </c>
      <c r="O16" s="5">
        <v>92282</v>
      </c>
      <c r="P16" s="5">
        <v>127318</v>
      </c>
      <c r="Q16" s="36">
        <f>SUMIF('Balanza de Comprobación'!$B$215:$B$235,'PE2017'!A16,'Balanza de Comprobación'!$H$215:$H$235)</f>
        <v>0</v>
      </c>
      <c r="R16" s="36">
        <f t="shared" si="0"/>
        <v>0</v>
      </c>
    </row>
    <row r="17" spans="1:18" hidden="1">
      <c r="A17" s="4" t="s">
        <v>47</v>
      </c>
      <c r="B17" s="89" t="s">
        <v>48</v>
      </c>
      <c r="C17" s="90"/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36">
        <f>SUMIF('Balanza de Comprobación'!$B$215:$B$235,'PE2017'!A17,'Balanza de Comprobación'!$H$215:$H$235)</f>
        <v>0</v>
      </c>
      <c r="R17" s="36">
        <f t="shared" si="0"/>
        <v>0</v>
      </c>
    </row>
    <row r="18" spans="1:18">
      <c r="A18" s="6" t="s">
        <v>49</v>
      </c>
      <c r="B18" s="87" t="s">
        <v>50</v>
      </c>
      <c r="C18" s="88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36">
        <f>SUMIF('Balanza de Comprobación'!$B$215:$B$235,'PE2017'!A18,'Balanza de Comprobación'!$H$215:$H$235)</f>
        <v>0</v>
      </c>
      <c r="R18" s="36">
        <f t="shared" si="0"/>
        <v>0</v>
      </c>
    </row>
    <row r="19" spans="1:18" hidden="1">
      <c r="A19" s="4" t="s">
        <v>51</v>
      </c>
      <c r="B19" s="89" t="s">
        <v>52</v>
      </c>
      <c r="C19" s="90"/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15036</v>
      </c>
      <c r="K19" s="5">
        <v>0</v>
      </c>
      <c r="L19" s="5">
        <v>0</v>
      </c>
      <c r="M19" s="5">
        <v>0</v>
      </c>
      <c r="N19" s="5">
        <v>0</v>
      </c>
      <c r="O19" s="5">
        <v>92282</v>
      </c>
      <c r="P19" s="5">
        <v>107318</v>
      </c>
      <c r="Q19" s="36">
        <f>SUMIF('Balanza de Comprobación'!$B$215:$B$235,'PE2017'!A19,'Balanza de Comprobación'!$H$215:$H$235)</f>
        <v>0</v>
      </c>
      <c r="R19" s="36">
        <f t="shared" si="0"/>
        <v>0</v>
      </c>
    </row>
    <row r="20" spans="1:18">
      <c r="A20" s="6" t="s">
        <v>53</v>
      </c>
      <c r="B20" s="87" t="s">
        <v>54</v>
      </c>
      <c r="C20" s="88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15036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8">
        <v>15036</v>
      </c>
      <c r="Q20" s="36">
        <f>SUMIF('Balanza de Comprobación'!$B$215:$B$235,'PE2017'!A20,'Balanza de Comprobación'!$H$215:$H$235)</f>
        <v>0</v>
      </c>
      <c r="R20" s="36">
        <f t="shared" si="0"/>
        <v>0</v>
      </c>
    </row>
    <row r="21" spans="1:18">
      <c r="A21" s="6" t="s">
        <v>55</v>
      </c>
      <c r="B21" s="87" t="s">
        <v>56</v>
      </c>
      <c r="C21" s="88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92282</v>
      </c>
      <c r="P21" s="8">
        <v>92282</v>
      </c>
      <c r="Q21" s="36">
        <f>SUMIF('Balanza de Comprobación'!$B$215:$B$235,'PE2017'!A21,'Balanza de Comprobación'!$H$215:$H$235)</f>
        <v>0</v>
      </c>
      <c r="R21" s="36">
        <f t="shared" si="0"/>
        <v>0</v>
      </c>
    </row>
    <row r="22" spans="1:18" hidden="1">
      <c r="A22" s="4" t="s">
        <v>57</v>
      </c>
      <c r="B22" s="89" t="s">
        <v>58</v>
      </c>
      <c r="C22" s="90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36">
        <f>SUMIF('Balanza de Comprobación'!$B$215:$B$235,'PE2017'!A22,'Balanza de Comprobación'!$H$215:$H$235)</f>
        <v>0</v>
      </c>
      <c r="R22" s="36">
        <f t="shared" si="0"/>
        <v>0</v>
      </c>
    </row>
    <row r="23" spans="1:18">
      <c r="A23" s="6" t="s">
        <v>59</v>
      </c>
      <c r="B23" s="87" t="s">
        <v>60</v>
      </c>
      <c r="C23" s="88"/>
      <c r="D23" s="7">
        <v>0</v>
      </c>
      <c r="E23" s="7">
        <v>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8">
        <v>0</v>
      </c>
      <c r="Q23" s="36">
        <f>SUMIF('Balanza de Comprobación'!$B$215:$B$235,'PE2017'!A23,'Balanza de Comprobación'!$H$215:$H$235)</f>
        <v>0</v>
      </c>
      <c r="R23" s="36">
        <f t="shared" si="0"/>
        <v>0</v>
      </c>
    </row>
    <row r="24" spans="1:18" hidden="1">
      <c r="A24" s="4" t="s">
        <v>61</v>
      </c>
      <c r="B24" s="89" t="s">
        <v>62</v>
      </c>
      <c r="C24" s="90"/>
      <c r="D24" s="5">
        <v>0</v>
      </c>
      <c r="E24" s="5">
        <v>20000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20000</v>
      </c>
      <c r="Q24" s="36">
        <f>SUMIF('Balanza de Comprobación'!$B$215:$B$235,'PE2017'!A24,'Balanza de Comprobación'!$H$215:$H$235)</f>
        <v>0</v>
      </c>
      <c r="R24" s="36">
        <f t="shared" si="0"/>
        <v>0</v>
      </c>
    </row>
    <row r="25" spans="1:18">
      <c r="A25" s="6" t="s">
        <v>63</v>
      </c>
      <c r="B25" s="87" t="s">
        <v>64</v>
      </c>
      <c r="C25" s="88"/>
      <c r="D25" s="7">
        <v>0</v>
      </c>
      <c r="E25" s="7">
        <v>20000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8">
        <v>20000</v>
      </c>
      <c r="Q25" s="36">
        <f>SUMIF('Balanza de Comprobación'!$B$215:$B$235,'PE2017'!A25,'Balanza de Comprobación'!$H$215:$H$235)</f>
        <v>0</v>
      </c>
      <c r="R25" s="36">
        <f t="shared" si="0"/>
        <v>0</v>
      </c>
    </row>
    <row r="26" spans="1:18">
      <c r="A26" s="6" t="s">
        <v>65</v>
      </c>
      <c r="B26" s="87" t="s">
        <v>66</v>
      </c>
      <c r="C26" s="88"/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8">
        <v>0</v>
      </c>
      <c r="Q26" s="36">
        <f>SUMIF('Balanza de Comprobación'!$B$215:$B$235,'PE2017'!A26,'Balanza de Comprobación'!$H$215:$H$235)</f>
        <v>0</v>
      </c>
      <c r="R26" s="36">
        <f t="shared" si="0"/>
        <v>0</v>
      </c>
    </row>
    <row r="27" spans="1:18" hidden="1">
      <c r="A27" s="4" t="s">
        <v>67</v>
      </c>
      <c r="B27" s="89" t="s">
        <v>68</v>
      </c>
      <c r="C27" s="90"/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36">
        <f>SUMIF('Balanza de Comprobación'!$B$215:$B$235,'PE2017'!A27,'Balanza de Comprobación'!$H$215:$H$235)</f>
        <v>0</v>
      </c>
      <c r="R27" s="36">
        <f t="shared" si="0"/>
        <v>0</v>
      </c>
    </row>
    <row r="28" spans="1:18">
      <c r="A28" s="6" t="s">
        <v>69</v>
      </c>
      <c r="B28" s="87" t="s">
        <v>70</v>
      </c>
      <c r="C28" s="99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8">
        <v>0</v>
      </c>
      <c r="Q28" s="36">
        <f>SUMIF('Balanza de Comprobación'!$B$215:$B$235,'PE2017'!A28,'Balanza de Comprobación'!$H$215:$H$235)</f>
        <v>0</v>
      </c>
      <c r="R28" s="36">
        <f t="shared" si="0"/>
        <v>0</v>
      </c>
    </row>
    <row r="29" spans="1:18" hidden="1">
      <c r="A29" s="4" t="s">
        <v>71</v>
      </c>
      <c r="B29" s="97" t="s">
        <v>72</v>
      </c>
      <c r="C29" s="98"/>
      <c r="D29" s="5">
        <v>7841.5</v>
      </c>
      <c r="E29" s="5">
        <v>12577.4</v>
      </c>
      <c r="F29" s="5">
        <v>7841.5</v>
      </c>
      <c r="G29" s="5">
        <v>12577.4</v>
      </c>
      <c r="H29" s="5">
        <v>7841.5</v>
      </c>
      <c r="I29" s="5">
        <v>12577.4</v>
      </c>
      <c r="J29" s="5">
        <v>7841.5</v>
      </c>
      <c r="K29" s="5">
        <v>12577.4</v>
      </c>
      <c r="L29" s="5">
        <v>7841.5</v>
      </c>
      <c r="M29" s="5">
        <v>12577.4</v>
      </c>
      <c r="N29" s="5">
        <v>7841.5</v>
      </c>
      <c r="O29" s="5">
        <v>12577.4</v>
      </c>
      <c r="P29" s="5">
        <v>122513.4</v>
      </c>
      <c r="Q29" s="36">
        <f>SUMIF('Balanza de Comprobación'!$B$215:$B$235,'PE2017'!A29,'Balanza de Comprobación'!$H$215:$H$235)</f>
        <v>0</v>
      </c>
      <c r="R29" s="36">
        <f t="shared" si="0"/>
        <v>0</v>
      </c>
    </row>
    <row r="30" spans="1:18" hidden="1">
      <c r="A30" s="4" t="s">
        <v>73</v>
      </c>
      <c r="B30" s="89" t="s">
        <v>74</v>
      </c>
      <c r="C30" s="90"/>
      <c r="D30" s="5">
        <v>7841.5</v>
      </c>
      <c r="E30" s="5">
        <v>12577.4</v>
      </c>
      <c r="F30" s="5">
        <v>7841.5</v>
      </c>
      <c r="G30" s="5">
        <v>12577.4</v>
      </c>
      <c r="H30" s="5">
        <v>7841.5</v>
      </c>
      <c r="I30" s="5">
        <v>12577.4</v>
      </c>
      <c r="J30" s="5">
        <v>7841.5</v>
      </c>
      <c r="K30" s="5">
        <v>12577.4</v>
      </c>
      <c r="L30" s="5">
        <v>7841.5</v>
      </c>
      <c r="M30" s="5">
        <v>12577.4</v>
      </c>
      <c r="N30" s="5">
        <v>7841.5</v>
      </c>
      <c r="O30" s="5">
        <v>12577.4</v>
      </c>
      <c r="P30" s="5">
        <v>122513.4</v>
      </c>
      <c r="Q30" s="36">
        <f>SUMIF('Balanza de Comprobación'!$B$215:$B$235,'PE2017'!A30,'Balanza de Comprobación'!$H$215:$H$235)</f>
        <v>0</v>
      </c>
      <c r="R30" s="36">
        <f t="shared" si="0"/>
        <v>0</v>
      </c>
    </row>
    <row r="31" spans="1:18">
      <c r="A31" s="6" t="s">
        <v>75</v>
      </c>
      <c r="B31" s="87" t="s">
        <v>76</v>
      </c>
      <c r="C31" s="88"/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8">
        <v>0</v>
      </c>
      <c r="Q31" s="36">
        <f>SUMIF('Balanza de Comprobación'!$B$215:$B$235,'PE2017'!A31,'Balanza de Comprobación'!$H$215:$H$235)</f>
        <v>0</v>
      </c>
      <c r="R31" s="36">
        <f t="shared" si="0"/>
        <v>0</v>
      </c>
    </row>
    <row r="32" spans="1:18">
      <c r="A32" s="6" t="s">
        <v>77</v>
      </c>
      <c r="B32" s="87" t="s">
        <v>78</v>
      </c>
      <c r="C32" s="88"/>
      <c r="D32" s="7">
        <v>7841.5</v>
      </c>
      <c r="E32" s="7">
        <v>12577.4</v>
      </c>
      <c r="F32" s="7">
        <v>7841.5</v>
      </c>
      <c r="G32" s="7">
        <v>12577.4</v>
      </c>
      <c r="H32" s="7">
        <v>7841.5</v>
      </c>
      <c r="I32" s="7">
        <v>12577.4</v>
      </c>
      <c r="J32" s="7">
        <v>7841.5</v>
      </c>
      <c r="K32" s="7">
        <v>12577.4</v>
      </c>
      <c r="L32" s="7">
        <v>7841.5</v>
      </c>
      <c r="M32" s="7">
        <v>12577.4</v>
      </c>
      <c r="N32" s="7">
        <v>7841.5</v>
      </c>
      <c r="O32" s="7">
        <v>12577.4</v>
      </c>
      <c r="P32" s="8">
        <v>122513.4</v>
      </c>
      <c r="Q32" s="36">
        <f>SUMIF('Balanza de Comprobación'!$B$215:$B$235,'PE2017'!A32,'Balanza de Comprobación'!$H$215:$H$235)</f>
        <v>0</v>
      </c>
      <c r="R32" s="36">
        <f t="shared" si="0"/>
        <v>0</v>
      </c>
    </row>
    <row r="33" spans="1:18" hidden="1">
      <c r="A33" s="4" t="s">
        <v>79</v>
      </c>
      <c r="B33" s="97" t="s">
        <v>80</v>
      </c>
      <c r="C33" s="98"/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110000</v>
      </c>
      <c r="N33" s="5">
        <v>0</v>
      </c>
      <c r="O33" s="5">
        <v>0</v>
      </c>
      <c r="P33" s="5">
        <v>110000</v>
      </c>
      <c r="Q33" s="36">
        <f>SUMIF('Balanza de Comprobación'!$B$215:$B$235,'PE2017'!A33,'Balanza de Comprobación'!$H$215:$H$235)</f>
        <v>0</v>
      </c>
      <c r="R33" s="36">
        <f t="shared" si="0"/>
        <v>0</v>
      </c>
    </row>
    <row r="34" spans="1:18" hidden="1">
      <c r="A34" s="4" t="s">
        <v>81</v>
      </c>
      <c r="B34" s="89" t="s">
        <v>82</v>
      </c>
      <c r="C34" s="90"/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110000</v>
      </c>
      <c r="N34" s="5">
        <v>0</v>
      </c>
      <c r="O34" s="5">
        <v>0</v>
      </c>
      <c r="P34" s="5">
        <v>110000</v>
      </c>
      <c r="Q34" s="36">
        <f>SUMIF('Balanza de Comprobación'!$B$215:$B$235,'PE2017'!A34,'Balanza de Comprobación'!$H$215:$H$235)</f>
        <v>0</v>
      </c>
      <c r="R34" s="36">
        <f t="shared" si="0"/>
        <v>0</v>
      </c>
    </row>
    <row r="35" spans="1:18">
      <c r="A35" s="6" t="s">
        <v>83</v>
      </c>
      <c r="B35" s="87" t="s">
        <v>84</v>
      </c>
      <c r="C35" s="88"/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110000</v>
      </c>
      <c r="N35" s="7">
        <v>0</v>
      </c>
      <c r="O35" s="7">
        <v>0</v>
      </c>
      <c r="P35" s="8">
        <v>110000</v>
      </c>
      <c r="Q35" s="36">
        <f>SUMIF('Balanza de Comprobación'!$B$215:$B$235,'PE2017'!A35,'Balanza de Comprobación'!$H$215:$H$235)</f>
        <v>90000</v>
      </c>
      <c r="R35" s="36">
        <f t="shared" si="0"/>
        <v>93600</v>
      </c>
    </row>
    <row r="36" spans="1:18" hidden="1">
      <c r="A36" s="4" t="s">
        <v>85</v>
      </c>
      <c r="B36" s="89" t="s">
        <v>86</v>
      </c>
      <c r="C36" s="90"/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36">
        <f>SUMIF('Balanza de Comprobación'!$B$215:$B$235,'PE2017'!A36,'Balanza de Comprobación'!$H$215:$H$235)</f>
        <v>0</v>
      </c>
      <c r="R36" s="36">
        <f t="shared" si="0"/>
        <v>0</v>
      </c>
    </row>
    <row r="37" spans="1:18">
      <c r="A37" s="6" t="s">
        <v>87</v>
      </c>
      <c r="B37" s="87" t="s">
        <v>88</v>
      </c>
      <c r="C37" s="88"/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8">
        <v>0</v>
      </c>
      <c r="Q37" s="36">
        <f>SUMIF('Balanza de Comprobación'!$B$215:$B$235,'PE2017'!A37,'Balanza de Comprobación'!$H$215:$H$235)</f>
        <v>0</v>
      </c>
      <c r="R37" s="36">
        <f t="shared" si="0"/>
        <v>0</v>
      </c>
    </row>
    <row r="38" spans="1:18">
      <c r="A38" s="6" t="s">
        <v>89</v>
      </c>
      <c r="B38" s="87" t="s">
        <v>90</v>
      </c>
      <c r="C38" s="88"/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36">
        <f>SUMIF('Balanza de Comprobación'!$B$215:$B$235,'PE2017'!A38,'Balanza de Comprobación'!$H$215:$H$235)</f>
        <v>0</v>
      </c>
      <c r="R38" s="36">
        <f t="shared" si="0"/>
        <v>0</v>
      </c>
    </row>
    <row r="39" spans="1:18" hidden="1">
      <c r="A39" s="4" t="s">
        <v>91</v>
      </c>
      <c r="B39" s="97" t="s">
        <v>92</v>
      </c>
      <c r="C39" s="98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36">
        <f>SUMIF('Balanza de Comprobación'!$B$215:$B$235,'PE2017'!A39,'Balanza de Comprobación'!$H$215:$H$235)</f>
        <v>0</v>
      </c>
      <c r="R39" s="36">
        <f t="shared" si="0"/>
        <v>0</v>
      </c>
    </row>
    <row r="40" spans="1:18" hidden="1">
      <c r="A40" s="4" t="s">
        <v>93</v>
      </c>
      <c r="B40" s="89" t="s">
        <v>94</v>
      </c>
      <c r="C40" s="90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36">
        <f>SUMIF('Balanza de Comprobación'!$B$215:$B$235,'PE2017'!A40,'Balanza de Comprobación'!$H$215:$H$235)</f>
        <v>0</v>
      </c>
      <c r="R40" s="36">
        <f t="shared" si="0"/>
        <v>0</v>
      </c>
    </row>
    <row r="41" spans="1:18">
      <c r="A41" s="6" t="s">
        <v>95</v>
      </c>
      <c r="B41" s="87" t="s">
        <v>96</v>
      </c>
      <c r="C41" s="88"/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v>0</v>
      </c>
      <c r="Q41" s="36">
        <f>SUMIF('Balanza de Comprobación'!$B$215:$B$235,'PE2017'!A41,'Balanza de Comprobación'!$H$215:$H$235)</f>
        <v>0</v>
      </c>
      <c r="R41" s="36">
        <f t="shared" si="0"/>
        <v>0</v>
      </c>
    </row>
    <row r="42" spans="1:18" ht="15.75" hidden="1">
      <c r="A42" s="1">
        <v>2000</v>
      </c>
      <c r="B42" s="93" t="s">
        <v>97</v>
      </c>
      <c r="C42" s="96"/>
      <c r="D42" s="3">
        <v>212500</v>
      </c>
      <c r="E42" s="3">
        <v>418500</v>
      </c>
      <c r="F42" s="3">
        <v>17800</v>
      </c>
      <c r="G42" s="3">
        <v>10500</v>
      </c>
      <c r="H42" s="3">
        <v>9500</v>
      </c>
      <c r="I42" s="3">
        <v>9500</v>
      </c>
      <c r="J42" s="3">
        <v>9500</v>
      </c>
      <c r="K42" s="3">
        <v>9500</v>
      </c>
      <c r="L42" s="3">
        <v>9500</v>
      </c>
      <c r="M42" s="3">
        <v>15800</v>
      </c>
      <c r="N42" s="3">
        <v>9000</v>
      </c>
      <c r="O42" s="3">
        <v>9000</v>
      </c>
      <c r="P42" s="3">
        <v>740600</v>
      </c>
      <c r="Q42" s="36">
        <f>SUMIF('Balanza de Comprobación'!$B$215:$B$235,'PE2017'!A42,'Balanza de Comprobación'!$H$215:$H$235)</f>
        <v>0</v>
      </c>
      <c r="R42" s="36">
        <f t="shared" si="0"/>
        <v>0</v>
      </c>
    </row>
    <row r="43" spans="1:18" hidden="1">
      <c r="A43" s="4">
        <v>2100</v>
      </c>
      <c r="B43" s="97" t="s">
        <v>98</v>
      </c>
      <c r="C43" s="98"/>
      <c r="D43" s="9">
        <v>22500</v>
      </c>
      <c r="E43" s="9">
        <v>33500</v>
      </c>
      <c r="F43" s="9">
        <v>2500</v>
      </c>
      <c r="G43" s="9">
        <v>2500</v>
      </c>
      <c r="H43" s="9">
        <v>2500</v>
      </c>
      <c r="I43" s="9">
        <v>2500</v>
      </c>
      <c r="J43" s="9">
        <v>2500</v>
      </c>
      <c r="K43" s="9">
        <v>2500</v>
      </c>
      <c r="L43" s="9">
        <v>2500</v>
      </c>
      <c r="M43" s="9">
        <v>2500</v>
      </c>
      <c r="N43" s="9">
        <v>2000</v>
      </c>
      <c r="O43" s="9">
        <v>2000</v>
      </c>
      <c r="P43" s="9">
        <v>80000</v>
      </c>
      <c r="Q43" s="36">
        <f>SUMIF('Balanza de Comprobación'!$B$215:$B$235,'PE2017'!A43,'Balanza de Comprobación'!$H$215:$H$235)</f>
        <v>0</v>
      </c>
      <c r="R43" s="36">
        <f t="shared" si="0"/>
        <v>0</v>
      </c>
    </row>
    <row r="44" spans="1:18" hidden="1">
      <c r="A44" s="4">
        <v>211</v>
      </c>
      <c r="B44" s="89" t="s">
        <v>99</v>
      </c>
      <c r="C44" s="90"/>
      <c r="D44" s="9">
        <v>2500</v>
      </c>
      <c r="E44" s="9">
        <v>3500</v>
      </c>
      <c r="F44" s="9">
        <v>2500</v>
      </c>
      <c r="G44" s="9">
        <v>2500</v>
      </c>
      <c r="H44" s="9">
        <v>2500</v>
      </c>
      <c r="I44" s="9">
        <v>2500</v>
      </c>
      <c r="J44" s="9">
        <v>2500</v>
      </c>
      <c r="K44" s="9">
        <v>2500</v>
      </c>
      <c r="L44" s="9">
        <v>2500</v>
      </c>
      <c r="M44" s="9">
        <v>2500</v>
      </c>
      <c r="N44" s="9">
        <v>2000</v>
      </c>
      <c r="O44" s="9">
        <v>2000</v>
      </c>
      <c r="P44" s="9">
        <v>30000</v>
      </c>
      <c r="Q44" s="36">
        <f>SUMIF('Balanza de Comprobación'!$B$215:$B$235,'PE2017'!A44,'Balanza de Comprobación'!$H$215:$H$235)</f>
        <v>0</v>
      </c>
      <c r="R44" s="36">
        <f t="shared" si="0"/>
        <v>0</v>
      </c>
    </row>
    <row r="45" spans="1:18">
      <c r="A45" s="6">
        <v>21101</v>
      </c>
      <c r="B45" s="87" t="s">
        <v>100</v>
      </c>
      <c r="C45" s="88"/>
      <c r="D45" s="7">
        <v>2500</v>
      </c>
      <c r="E45" s="7">
        <v>3500</v>
      </c>
      <c r="F45" s="7">
        <v>2500</v>
      </c>
      <c r="G45" s="7">
        <v>2500</v>
      </c>
      <c r="H45" s="7">
        <v>2500</v>
      </c>
      <c r="I45" s="7">
        <v>2500</v>
      </c>
      <c r="J45" s="7">
        <v>2500</v>
      </c>
      <c r="K45" s="7">
        <v>2500</v>
      </c>
      <c r="L45" s="7">
        <v>2500</v>
      </c>
      <c r="M45" s="7">
        <v>2500</v>
      </c>
      <c r="N45" s="7">
        <v>2000</v>
      </c>
      <c r="O45" s="7">
        <v>2000</v>
      </c>
      <c r="P45" s="8">
        <v>30000</v>
      </c>
      <c r="Q45" s="36">
        <f>SUMIF('Balanza de Comprobación'!$B$215:$B$235,'PE2017'!A45,'Balanza de Comprobación'!$H$215:$H$235)</f>
        <v>1173.8</v>
      </c>
      <c r="R45" s="36">
        <f t="shared" si="0"/>
        <v>1220.752</v>
      </c>
    </row>
    <row r="46" spans="1:18" hidden="1">
      <c r="A46" s="4">
        <v>212</v>
      </c>
      <c r="B46" s="89" t="s">
        <v>101</v>
      </c>
      <c r="C46" s="90"/>
      <c r="D46" s="9">
        <v>20000</v>
      </c>
      <c r="E46" s="9">
        <v>30000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50000</v>
      </c>
      <c r="Q46" s="36">
        <f>SUMIF('Balanza de Comprobación'!$B$215:$B$235,'PE2017'!A46,'Balanza de Comprobación'!$H$215:$H$235)</f>
        <v>0</v>
      </c>
      <c r="R46" s="36">
        <f t="shared" si="0"/>
        <v>0</v>
      </c>
    </row>
    <row r="47" spans="1:18">
      <c r="A47" s="6">
        <v>21201</v>
      </c>
      <c r="B47" s="87" t="s">
        <v>102</v>
      </c>
      <c r="C47" s="88"/>
      <c r="D47" s="7">
        <v>20000</v>
      </c>
      <c r="E47" s="7">
        <v>30000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8">
        <v>50000</v>
      </c>
      <c r="Q47" s="36">
        <f>SUMIF('Balanza de Comprobación'!$B$215:$B$235,'PE2017'!A47,'Balanza de Comprobación'!$H$215:$H$235)</f>
        <v>0</v>
      </c>
      <c r="R47" s="36">
        <f t="shared" si="0"/>
        <v>0</v>
      </c>
    </row>
    <row r="48" spans="1:18" hidden="1">
      <c r="A48" s="4">
        <v>215</v>
      </c>
      <c r="B48" s="89" t="s">
        <v>103</v>
      </c>
      <c r="C48" s="90"/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36">
        <f>SUMIF('Balanza de Comprobación'!$B$215:$B$235,'PE2017'!A48,'Balanza de Comprobación'!$H$215:$H$235)</f>
        <v>0</v>
      </c>
      <c r="R48" s="36">
        <f t="shared" si="0"/>
        <v>0</v>
      </c>
    </row>
    <row r="49" spans="1:18">
      <c r="A49" s="6">
        <v>21501</v>
      </c>
      <c r="B49" s="87" t="s">
        <v>104</v>
      </c>
      <c r="C49" s="88"/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v>0</v>
      </c>
      <c r="Q49" s="36">
        <f>SUMIF('Balanza de Comprobación'!$B$215:$B$235,'PE2017'!A49,'Balanza de Comprobación'!$H$215:$H$235)</f>
        <v>0</v>
      </c>
      <c r="R49" s="36">
        <f t="shared" si="0"/>
        <v>0</v>
      </c>
    </row>
    <row r="50" spans="1:18" hidden="1">
      <c r="A50" s="4">
        <v>216</v>
      </c>
      <c r="B50" s="89" t="s">
        <v>105</v>
      </c>
      <c r="C50" s="90"/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36">
        <f>SUMIF('Balanza de Comprobación'!$B$215:$B$235,'PE2017'!A50,'Balanza de Comprobación'!$H$215:$H$235)</f>
        <v>0</v>
      </c>
      <c r="R50" s="36">
        <f t="shared" si="0"/>
        <v>0</v>
      </c>
    </row>
    <row r="51" spans="1:18">
      <c r="A51" s="6">
        <v>21601</v>
      </c>
      <c r="B51" s="87" t="s">
        <v>106</v>
      </c>
      <c r="C51" s="88"/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8">
        <v>0</v>
      </c>
      <c r="Q51" s="36">
        <f>SUMIF('Balanza de Comprobación'!$B$215:$B$235,'PE2017'!A51,'Balanza de Comprobación'!$H$215:$H$235)</f>
        <v>747.07</v>
      </c>
      <c r="R51" s="36">
        <f t="shared" si="0"/>
        <v>776.95280000000002</v>
      </c>
    </row>
    <row r="52" spans="1:18" hidden="1">
      <c r="A52" s="4">
        <v>217</v>
      </c>
      <c r="B52" s="89" t="s">
        <v>107</v>
      </c>
      <c r="C52" s="90"/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36">
        <f>SUMIF('Balanza de Comprobación'!$B$215:$B$235,'PE2017'!A52,'Balanza de Comprobación'!$H$215:$H$235)</f>
        <v>0</v>
      </c>
      <c r="R52" s="36">
        <f t="shared" si="0"/>
        <v>0</v>
      </c>
    </row>
    <row r="53" spans="1:18">
      <c r="A53" s="6">
        <v>21701</v>
      </c>
      <c r="B53" s="87" t="s">
        <v>108</v>
      </c>
      <c r="C53" s="88"/>
      <c r="D53" s="7">
        <v>0</v>
      </c>
      <c r="E53" s="7">
        <v>0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8">
        <v>0</v>
      </c>
      <c r="Q53" s="36">
        <f>SUMIF('Balanza de Comprobación'!$B$215:$B$235,'PE2017'!A53,'Balanza de Comprobación'!$H$215:$H$235)</f>
        <v>0</v>
      </c>
      <c r="R53" s="36">
        <f t="shared" si="0"/>
        <v>0</v>
      </c>
    </row>
    <row r="54" spans="1:18">
      <c r="A54" s="6">
        <v>21702</v>
      </c>
      <c r="B54" s="87" t="s">
        <v>109</v>
      </c>
      <c r="C54" s="88"/>
      <c r="D54" s="7">
        <v>0</v>
      </c>
      <c r="E54" s="7">
        <v>0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8">
        <v>0</v>
      </c>
      <c r="Q54" s="36">
        <f>SUMIF('Balanza de Comprobación'!$B$215:$B$235,'PE2017'!A54,'Balanza de Comprobación'!$H$215:$H$235)</f>
        <v>0</v>
      </c>
      <c r="R54" s="36">
        <f t="shared" si="0"/>
        <v>0</v>
      </c>
    </row>
    <row r="55" spans="1:18" hidden="1">
      <c r="A55" s="4">
        <v>218</v>
      </c>
      <c r="B55" s="89" t="s">
        <v>110</v>
      </c>
      <c r="C55" s="90"/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36">
        <f>SUMIF('Balanza de Comprobación'!$B$215:$B$235,'PE2017'!A55,'Balanza de Comprobación'!$H$215:$H$235)</f>
        <v>0</v>
      </c>
      <c r="R55" s="36">
        <f t="shared" si="0"/>
        <v>0</v>
      </c>
    </row>
    <row r="56" spans="1:18">
      <c r="A56" s="6">
        <v>21801</v>
      </c>
      <c r="B56" s="87" t="s">
        <v>111</v>
      </c>
      <c r="C56" s="88"/>
      <c r="D56" s="7">
        <v>0</v>
      </c>
      <c r="E56" s="7">
        <v>0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8">
        <v>0</v>
      </c>
      <c r="Q56" s="36">
        <f>SUMIF('Balanza de Comprobación'!$B$215:$B$235,'PE2017'!A56,'Balanza de Comprobación'!$H$215:$H$235)</f>
        <v>0</v>
      </c>
      <c r="R56" s="36">
        <f t="shared" si="0"/>
        <v>0</v>
      </c>
    </row>
    <row r="57" spans="1:18" hidden="1">
      <c r="A57" s="4">
        <v>2200</v>
      </c>
      <c r="B57" s="89" t="s">
        <v>112</v>
      </c>
      <c r="C57" s="90"/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36">
        <f>SUMIF('Balanza de Comprobación'!$B$215:$B$235,'PE2017'!A57,'Balanza de Comprobación'!$H$215:$H$235)</f>
        <v>0</v>
      </c>
      <c r="R57" s="36">
        <f t="shared" si="0"/>
        <v>0</v>
      </c>
    </row>
    <row r="58" spans="1:18" hidden="1">
      <c r="A58" s="4">
        <v>221</v>
      </c>
      <c r="B58" s="89" t="s">
        <v>113</v>
      </c>
      <c r="C58" s="90"/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36">
        <f>SUMIF('Balanza de Comprobación'!$B$215:$B$235,'PE2017'!A58,'Balanza de Comprobación'!$H$215:$H$235)</f>
        <v>0</v>
      </c>
      <c r="R58" s="36">
        <f t="shared" si="0"/>
        <v>0</v>
      </c>
    </row>
    <row r="59" spans="1:18">
      <c r="A59" s="6">
        <v>22101</v>
      </c>
      <c r="B59" s="87" t="s">
        <v>114</v>
      </c>
      <c r="C59" s="88"/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36">
        <f>SUMIF('Balanza de Comprobación'!$B$215:$B$235,'PE2017'!A59,'Balanza de Comprobación'!$H$215:$H$235)</f>
        <v>0</v>
      </c>
      <c r="R59" s="36">
        <f t="shared" si="0"/>
        <v>0</v>
      </c>
    </row>
    <row r="60" spans="1:18">
      <c r="A60" s="6">
        <v>22102</v>
      </c>
      <c r="B60" s="87" t="s">
        <v>115</v>
      </c>
      <c r="C60" s="88"/>
      <c r="D60" s="7">
        <v>0</v>
      </c>
      <c r="E60" s="7">
        <v>0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8">
        <v>0</v>
      </c>
      <c r="Q60" s="36">
        <f>SUMIF('Balanza de Comprobación'!$B$215:$B$235,'PE2017'!A60,'Balanza de Comprobación'!$H$215:$H$235)</f>
        <v>0</v>
      </c>
      <c r="R60" s="36">
        <f t="shared" si="0"/>
        <v>0</v>
      </c>
    </row>
    <row r="61" spans="1:18">
      <c r="A61" s="6">
        <v>22106</v>
      </c>
      <c r="B61" s="87" t="s">
        <v>116</v>
      </c>
      <c r="C61" s="88"/>
      <c r="D61" s="7">
        <v>0</v>
      </c>
      <c r="E61" s="7">
        <v>0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8">
        <v>0</v>
      </c>
      <c r="Q61" s="36">
        <f>SUMIF('Balanza de Comprobación'!$B$215:$B$235,'PE2017'!A61,'Balanza de Comprobación'!$H$215:$H$235)</f>
        <v>0</v>
      </c>
      <c r="R61" s="36">
        <f t="shared" si="0"/>
        <v>0</v>
      </c>
    </row>
    <row r="62" spans="1:18" hidden="1">
      <c r="A62" s="4">
        <v>222</v>
      </c>
      <c r="B62" s="89" t="s">
        <v>117</v>
      </c>
      <c r="C62" s="90"/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36">
        <f>SUMIF('Balanza de Comprobación'!$B$215:$B$235,'PE2017'!A62,'Balanza de Comprobación'!$H$215:$H$235)</f>
        <v>0</v>
      </c>
      <c r="R62" s="36">
        <f t="shared" si="0"/>
        <v>0</v>
      </c>
    </row>
    <row r="63" spans="1:18">
      <c r="A63" s="6">
        <v>22201</v>
      </c>
      <c r="B63" s="87" t="s">
        <v>118</v>
      </c>
      <c r="C63" s="88"/>
      <c r="D63" s="7">
        <v>0</v>
      </c>
      <c r="E63" s="7">
        <v>0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8">
        <v>0</v>
      </c>
      <c r="Q63" s="36">
        <f>SUMIF('Balanza de Comprobación'!$B$215:$B$235,'PE2017'!A63,'Balanza de Comprobación'!$H$215:$H$235)</f>
        <v>0</v>
      </c>
      <c r="R63" s="36">
        <f t="shared" si="0"/>
        <v>0</v>
      </c>
    </row>
    <row r="64" spans="1:18" hidden="1">
      <c r="A64" s="4">
        <v>223</v>
      </c>
      <c r="B64" s="89" t="s">
        <v>119</v>
      </c>
      <c r="C64" s="90"/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36">
        <f>SUMIF('Balanza de Comprobación'!$B$215:$B$235,'PE2017'!A64,'Balanza de Comprobación'!$H$215:$H$235)</f>
        <v>0</v>
      </c>
      <c r="R64" s="36">
        <f t="shared" si="0"/>
        <v>0</v>
      </c>
    </row>
    <row r="65" spans="1:18">
      <c r="A65" s="6">
        <v>22301</v>
      </c>
      <c r="B65" s="87" t="s">
        <v>120</v>
      </c>
      <c r="C65" s="88"/>
      <c r="D65" s="7">
        <v>0</v>
      </c>
      <c r="E65" s="7">
        <v>0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8">
        <v>0</v>
      </c>
      <c r="Q65" s="36">
        <f>SUMIF('Balanza de Comprobación'!$B$215:$B$235,'PE2017'!A65,'Balanza de Comprobación'!$H$215:$H$235)</f>
        <v>0</v>
      </c>
      <c r="R65" s="36">
        <f t="shared" si="0"/>
        <v>0</v>
      </c>
    </row>
    <row r="66" spans="1:18" hidden="1">
      <c r="A66" s="4">
        <v>2400</v>
      </c>
      <c r="B66" s="89" t="s">
        <v>121</v>
      </c>
      <c r="C66" s="90"/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36">
        <f>SUMIF('Balanza de Comprobación'!$B$215:$B$235,'PE2017'!A66,'Balanza de Comprobación'!$H$215:$H$235)</f>
        <v>0</v>
      </c>
      <c r="R66" s="36">
        <f t="shared" si="0"/>
        <v>0</v>
      </c>
    </row>
    <row r="67" spans="1:18" hidden="1">
      <c r="A67" s="4">
        <v>242</v>
      </c>
      <c r="B67" s="89" t="s">
        <v>122</v>
      </c>
      <c r="C67" s="90"/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36">
        <f>SUMIF('Balanza de Comprobación'!$B$215:$B$235,'PE2017'!A67,'Balanza de Comprobación'!$H$215:$H$235)</f>
        <v>0</v>
      </c>
      <c r="R67" s="36">
        <f t="shared" si="0"/>
        <v>0</v>
      </c>
    </row>
    <row r="68" spans="1:18">
      <c r="A68" s="6">
        <v>24201</v>
      </c>
      <c r="B68" s="87" t="s">
        <v>123</v>
      </c>
      <c r="C68" s="88"/>
      <c r="D68" s="7">
        <v>0</v>
      </c>
      <c r="E68" s="7">
        <v>0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8">
        <v>0</v>
      </c>
      <c r="Q68" s="36">
        <f>SUMIF('Balanza de Comprobación'!$B$215:$B$235,'PE2017'!A68,'Balanza de Comprobación'!$H$215:$H$235)</f>
        <v>0</v>
      </c>
      <c r="R68" s="36">
        <f t="shared" si="0"/>
        <v>0</v>
      </c>
    </row>
    <row r="69" spans="1:18" hidden="1">
      <c r="A69" s="4">
        <v>243</v>
      </c>
      <c r="B69" s="89" t="s">
        <v>124</v>
      </c>
      <c r="C69" s="90"/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36">
        <f>SUMIF('Balanza de Comprobación'!$B$215:$B$235,'PE2017'!A69,'Balanza de Comprobación'!$H$215:$H$235)</f>
        <v>0</v>
      </c>
      <c r="R69" s="36">
        <f t="shared" ref="R69:R132" si="1">IF(Q69&gt;0,Q69*1.04,0)</f>
        <v>0</v>
      </c>
    </row>
    <row r="70" spans="1:18">
      <c r="A70" s="6">
        <v>24301</v>
      </c>
      <c r="B70" s="87" t="s">
        <v>125</v>
      </c>
      <c r="C70" s="88"/>
      <c r="D70" s="7">
        <v>0</v>
      </c>
      <c r="E70" s="7">
        <v>0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8">
        <v>0</v>
      </c>
      <c r="Q70" s="36">
        <f>SUMIF('Balanza de Comprobación'!$B$215:$B$235,'PE2017'!A70,'Balanza de Comprobación'!$H$215:$H$235)</f>
        <v>0</v>
      </c>
      <c r="R70" s="36">
        <f t="shared" si="1"/>
        <v>0</v>
      </c>
    </row>
    <row r="71" spans="1:18" hidden="1">
      <c r="A71" s="4" t="s">
        <v>126</v>
      </c>
      <c r="B71" s="89" t="s">
        <v>127</v>
      </c>
      <c r="C71" s="90"/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36">
        <f>SUMIF('Balanza de Comprobación'!$B$215:$B$235,'PE2017'!A71,'Balanza de Comprobación'!$H$215:$H$235)</f>
        <v>0</v>
      </c>
      <c r="R71" s="36">
        <f t="shared" si="1"/>
        <v>0</v>
      </c>
    </row>
    <row r="72" spans="1:18">
      <c r="A72" s="6" t="s">
        <v>128</v>
      </c>
      <c r="B72" s="87" t="s">
        <v>129</v>
      </c>
      <c r="C72" s="88"/>
      <c r="D72" s="7">
        <v>0</v>
      </c>
      <c r="E72" s="7">
        <v>0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8">
        <v>0</v>
      </c>
      <c r="Q72" s="36">
        <f>SUMIF('Balanza de Comprobación'!$B$215:$B$235,'PE2017'!A72,'Balanza de Comprobación'!$H$215:$H$235)</f>
        <v>0</v>
      </c>
      <c r="R72" s="36">
        <f t="shared" si="1"/>
        <v>0</v>
      </c>
    </row>
    <row r="73" spans="1:18" hidden="1">
      <c r="A73" s="4" t="s">
        <v>130</v>
      </c>
      <c r="B73" s="89" t="s">
        <v>131</v>
      </c>
      <c r="C73" s="90"/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36">
        <f>SUMIF('Balanza de Comprobación'!$B$215:$B$235,'PE2017'!A73,'Balanza de Comprobación'!$H$215:$H$235)</f>
        <v>0</v>
      </c>
      <c r="R73" s="36">
        <f t="shared" si="1"/>
        <v>0</v>
      </c>
    </row>
    <row r="74" spans="1:18">
      <c r="A74" s="6" t="s">
        <v>132</v>
      </c>
      <c r="B74" s="87" t="s">
        <v>133</v>
      </c>
      <c r="C74" s="88"/>
      <c r="D74" s="7">
        <v>0</v>
      </c>
      <c r="E74" s="7">
        <v>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8">
        <v>0</v>
      </c>
      <c r="Q74" s="36">
        <f>SUMIF('Balanza de Comprobación'!$B$215:$B$235,'PE2017'!A74,'Balanza de Comprobación'!$H$215:$H$235)</f>
        <v>0</v>
      </c>
      <c r="R74" s="36">
        <f t="shared" si="1"/>
        <v>0</v>
      </c>
    </row>
    <row r="75" spans="1:18" hidden="1">
      <c r="A75" s="4">
        <v>246</v>
      </c>
      <c r="B75" s="89" t="s">
        <v>134</v>
      </c>
      <c r="C75" s="90"/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36">
        <f>SUMIF('Balanza de Comprobación'!$B$215:$B$235,'PE2017'!A75,'Balanza de Comprobación'!$H$215:$H$235)</f>
        <v>0</v>
      </c>
      <c r="R75" s="36">
        <f t="shared" si="1"/>
        <v>0</v>
      </c>
    </row>
    <row r="76" spans="1:18">
      <c r="A76" s="6">
        <v>24601</v>
      </c>
      <c r="B76" s="87" t="s">
        <v>135</v>
      </c>
      <c r="C76" s="88"/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8">
        <v>0</v>
      </c>
      <c r="Q76" s="36">
        <f>SUMIF('Balanza de Comprobación'!$B$215:$B$235,'PE2017'!A76,'Balanza de Comprobación'!$H$215:$H$235)</f>
        <v>0</v>
      </c>
      <c r="R76" s="36">
        <f t="shared" si="1"/>
        <v>0</v>
      </c>
    </row>
    <row r="77" spans="1:18" hidden="1">
      <c r="A77" s="4" t="s">
        <v>136</v>
      </c>
      <c r="B77" s="89" t="s">
        <v>137</v>
      </c>
      <c r="C77" s="90"/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36">
        <f>SUMIF('Balanza de Comprobación'!$B$215:$B$235,'PE2017'!A77,'Balanza de Comprobación'!$H$215:$H$235)</f>
        <v>0</v>
      </c>
      <c r="R77" s="36">
        <f t="shared" si="1"/>
        <v>0</v>
      </c>
    </row>
    <row r="78" spans="1:18" hidden="1">
      <c r="A78" s="6"/>
      <c r="B78" s="87" t="s">
        <v>138</v>
      </c>
      <c r="C78" s="88"/>
      <c r="D78" s="7">
        <v>0</v>
      </c>
      <c r="E78" s="7">
        <v>0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8">
        <v>0</v>
      </c>
      <c r="Q78" s="36">
        <f>SUMIF('Balanza de Comprobación'!$B$215:$B$235,'PE2017'!A78,'Balanza de Comprobación'!$H$215:$H$235)</f>
        <v>0</v>
      </c>
      <c r="R78" s="36">
        <f t="shared" si="1"/>
        <v>0</v>
      </c>
    </row>
    <row r="79" spans="1:18" hidden="1">
      <c r="A79" s="4">
        <v>248</v>
      </c>
      <c r="B79" s="89" t="s">
        <v>139</v>
      </c>
      <c r="C79" s="90"/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36">
        <f>SUMIF('Balanza de Comprobación'!$B$215:$B$235,'PE2017'!A79,'Balanza de Comprobación'!$H$215:$H$235)</f>
        <v>0</v>
      </c>
      <c r="R79" s="36">
        <f t="shared" si="1"/>
        <v>0</v>
      </c>
    </row>
    <row r="80" spans="1:18">
      <c r="A80" s="6">
        <v>24801</v>
      </c>
      <c r="B80" s="87" t="s">
        <v>140</v>
      </c>
      <c r="C80" s="88"/>
      <c r="D80" s="7">
        <v>0</v>
      </c>
      <c r="E80" s="7">
        <v>0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8">
        <v>0</v>
      </c>
      <c r="Q80" s="36">
        <f>SUMIF('Balanza de Comprobación'!$B$215:$B$235,'PE2017'!A80,'Balanza de Comprobación'!$H$215:$H$235)</f>
        <v>0</v>
      </c>
      <c r="R80" s="36">
        <f t="shared" si="1"/>
        <v>0</v>
      </c>
    </row>
    <row r="81" spans="1:18" hidden="1">
      <c r="A81" s="4">
        <v>249</v>
      </c>
      <c r="B81" s="89" t="s">
        <v>141</v>
      </c>
      <c r="C81" s="90"/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36">
        <f>SUMIF('Balanza de Comprobación'!$B$215:$B$235,'PE2017'!A81,'Balanza de Comprobación'!$H$215:$H$235)</f>
        <v>0</v>
      </c>
      <c r="R81" s="36">
        <f t="shared" si="1"/>
        <v>0</v>
      </c>
    </row>
    <row r="82" spans="1:18">
      <c r="A82" s="6">
        <v>24901</v>
      </c>
      <c r="B82" s="87" t="s">
        <v>142</v>
      </c>
      <c r="C82" s="88"/>
      <c r="D82" s="7">
        <v>0</v>
      </c>
      <c r="E82" s="7">
        <v>0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8">
        <v>0</v>
      </c>
      <c r="Q82" s="36">
        <f>SUMIF('Balanza de Comprobación'!$B$215:$B$235,'PE2017'!A82,'Balanza de Comprobación'!$H$215:$H$235)</f>
        <v>0</v>
      </c>
      <c r="R82" s="36">
        <f t="shared" si="1"/>
        <v>0</v>
      </c>
    </row>
    <row r="83" spans="1:18" hidden="1">
      <c r="A83" s="4">
        <v>2500</v>
      </c>
      <c r="B83" s="89" t="s">
        <v>143</v>
      </c>
      <c r="C83" s="90"/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36">
        <f>SUMIF('Balanza de Comprobación'!$B$215:$B$235,'PE2017'!A83,'Balanza de Comprobación'!$H$215:$H$235)</f>
        <v>0</v>
      </c>
      <c r="R83" s="36">
        <f t="shared" si="1"/>
        <v>0</v>
      </c>
    </row>
    <row r="84" spans="1:18" hidden="1">
      <c r="A84" s="4">
        <v>251</v>
      </c>
      <c r="B84" s="89" t="s">
        <v>144</v>
      </c>
      <c r="C84" s="90"/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36">
        <f>SUMIF('Balanza de Comprobación'!$B$215:$B$235,'PE2017'!A84,'Balanza de Comprobación'!$H$215:$H$235)</f>
        <v>0</v>
      </c>
      <c r="R84" s="36">
        <f t="shared" si="1"/>
        <v>0</v>
      </c>
    </row>
    <row r="85" spans="1:18">
      <c r="A85" s="6">
        <v>25101</v>
      </c>
      <c r="B85" s="87" t="s">
        <v>145</v>
      </c>
      <c r="C85" s="88"/>
      <c r="D85" s="7">
        <v>0</v>
      </c>
      <c r="E85" s="7">
        <v>0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8">
        <v>0</v>
      </c>
      <c r="Q85" s="36">
        <f>SUMIF('Balanza de Comprobación'!$B$215:$B$235,'PE2017'!A85,'Balanza de Comprobación'!$H$215:$H$235)</f>
        <v>0</v>
      </c>
      <c r="R85" s="36">
        <f t="shared" si="1"/>
        <v>0</v>
      </c>
    </row>
    <row r="86" spans="1:18" hidden="1">
      <c r="A86" s="4">
        <v>252</v>
      </c>
      <c r="B86" s="89" t="s">
        <v>146</v>
      </c>
      <c r="C86" s="90"/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36">
        <f>SUMIF('Balanza de Comprobación'!$B$215:$B$235,'PE2017'!A86,'Balanza de Comprobación'!$H$215:$H$235)</f>
        <v>0</v>
      </c>
      <c r="R86" s="36">
        <f t="shared" si="1"/>
        <v>0</v>
      </c>
    </row>
    <row r="87" spans="1:18">
      <c r="A87" s="6">
        <v>25201</v>
      </c>
      <c r="B87" s="87" t="s">
        <v>147</v>
      </c>
      <c r="C87" s="88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8">
        <v>0</v>
      </c>
      <c r="Q87" s="36">
        <f>SUMIF('Balanza de Comprobación'!$B$215:$B$235,'PE2017'!A87,'Balanza de Comprobación'!$H$215:$H$235)</f>
        <v>0</v>
      </c>
      <c r="R87" s="36">
        <f t="shared" si="1"/>
        <v>0</v>
      </c>
    </row>
    <row r="88" spans="1:18" hidden="1">
      <c r="A88" s="4">
        <v>253</v>
      </c>
      <c r="B88" s="89" t="s">
        <v>148</v>
      </c>
      <c r="C88" s="90"/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36">
        <f>SUMIF('Balanza de Comprobación'!$B$215:$B$235,'PE2017'!A88,'Balanza de Comprobación'!$H$215:$H$235)</f>
        <v>0</v>
      </c>
      <c r="R88" s="36">
        <f t="shared" si="1"/>
        <v>0</v>
      </c>
    </row>
    <row r="89" spans="1:18">
      <c r="A89" s="6">
        <v>25301</v>
      </c>
      <c r="B89" s="87" t="s">
        <v>149</v>
      </c>
      <c r="C89" s="88"/>
      <c r="D89" s="7">
        <v>0</v>
      </c>
      <c r="E89" s="7">
        <v>0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8">
        <v>0</v>
      </c>
      <c r="Q89" s="36">
        <f>SUMIF('Balanza de Comprobación'!$B$215:$B$235,'PE2017'!A89,'Balanza de Comprobación'!$H$215:$H$235)</f>
        <v>0</v>
      </c>
      <c r="R89" s="36">
        <f t="shared" si="1"/>
        <v>0</v>
      </c>
    </row>
    <row r="90" spans="1:18" hidden="1">
      <c r="A90" s="4">
        <v>254</v>
      </c>
      <c r="B90" s="89" t="s">
        <v>150</v>
      </c>
      <c r="C90" s="90"/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36">
        <f>SUMIF('Balanza de Comprobación'!$B$215:$B$235,'PE2017'!A90,'Balanza de Comprobación'!$H$215:$H$235)</f>
        <v>0</v>
      </c>
      <c r="R90" s="36">
        <f t="shared" si="1"/>
        <v>0</v>
      </c>
    </row>
    <row r="91" spans="1:18">
      <c r="A91" s="6">
        <v>25401</v>
      </c>
      <c r="B91" s="87" t="s">
        <v>151</v>
      </c>
      <c r="C91" s="88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8">
        <v>0</v>
      </c>
      <c r="Q91" s="36">
        <f>SUMIF('Balanza de Comprobación'!$B$215:$B$235,'PE2017'!A91,'Balanza de Comprobación'!$H$215:$H$235)</f>
        <v>0</v>
      </c>
      <c r="R91" s="36">
        <f t="shared" si="1"/>
        <v>0</v>
      </c>
    </row>
    <row r="92" spans="1:18" hidden="1">
      <c r="A92" s="4">
        <v>255</v>
      </c>
      <c r="B92" s="89" t="s">
        <v>152</v>
      </c>
      <c r="C92" s="90"/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36">
        <f>SUMIF('Balanza de Comprobación'!$B$215:$B$235,'PE2017'!A92,'Balanza de Comprobación'!$H$215:$H$235)</f>
        <v>0</v>
      </c>
      <c r="R92" s="36">
        <f t="shared" si="1"/>
        <v>0</v>
      </c>
    </row>
    <row r="93" spans="1:18">
      <c r="A93" s="6">
        <v>25501</v>
      </c>
      <c r="B93" s="87" t="s">
        <v>153</v>
      </c>
      <c r="C93" s="88"/>
      <c r="D93" s="7">
        <v>0</v>
      </c>
      <c r="E93" s="7">
        <v>0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8">
        <v>0</v>
      </c>
      <c r="Q93" s="36">
        <f>SUMIF('Balanza de Comprobación'!$B$215:$B$235,'PE2017'!A93,'Balanza de Comprobación'!$H$215:$H$235)</f>
        <v>0</v>
      </c>
      <c r="R93" s="36">
        <f t="shared" si="1"/>
        <v>0</v>
      </c>
    </row>
    <row r="94" spans="1:18" hidden="1">
      <c r="A94" s="4">
        <v>2600</v>
      </c>
      <c r="B94" s="89" t="s">
        <v>154</v>
      </c>
      <c r="C94" s="90"/>
      <c r="D94" s="9">
        <v>15000</v>
      </c>
      <c r="E94" s="9">
        <v>15000</v>
      </c>
      <c r="F94" s="9">
        <v>9000</v>
      </c>
      <c r="G94" s="9">
        <v>8000</v>
      </c>
      <c r="H94" s="9">
        <v>7000</v>
      </c>
      <c r="I94" s="9">
        <v>7000</v>
      </c>
      <c r="J94" s="9">
        <v>7000</v>
      </c>
      <c r="K94" s="9">
        <v>7000</v>
      </c>
      <c r="L94" s="9">
        <v>7000</v>
      </c>
      <c r="M94" s="9">
        <v>7000</v>
      </c>
      <c r="N94" s="9">
        <v>7000</v>
      </c>
      <c r="O94" s="9">
        <v>7000</v>
      </c>
      <c r="P94" s="9">
        <v>103000</v>
      </c>
      <c r="Q94" s="36">
        <f>SUMIF('Balanza de Comprobación'!$B$215:$B$235,'PE2017'!A94,'Balanza de Comprobación'!$H$215:$H$235)</f>
        <v>0</v>
      </c>
      <c r="R94" s="36">
        <f t="shared" si="1"/>
        <v>0</v>
      </c>
    </row>
    <row r="95" spans="1:18" hidden="1">
      <c r="A95" s="4">
        <v>261</v>
      </c>
      <c r="B95" s="89" t="s">
        <v>154</v>
      </c>
      <c r="C95" s="90"/>
      <c r="D95" s="9">
        <v>15000</v>
      </c>
      <c r="E95" s="9">
        <v>15000</v>
      </c>
      <c r="F95" s="9">
        <v>9000</v>
      </c>
      <c r="G95" s="9">
        <v>8000</v>
      </c>
      <c r="H95" s="9">
        <v>7000</v>
      </c>
      <c r="I95" s="9">
        <v>7000</v>
      </c>
      <c r="J95" s="9">
        <v>7000</v>
      </c>
      <c r="K95" s="9">
        <v>7000</v>
      </c>
      <c r="L95" s="9">
        <v>7000</v>
      </c>
      <c r="M95" s="9">
        <v>7000</v>
      </c>
      <c r="N95" s="9">
        <v>7000</v>
      </c>
      <c r="O95" s="9">
        <v>7000</v>
      </c>
      <c r="P95" s="9">
        <v>103000</v>
      </c>
      <c r="Q95" s="36">
        <f>SUMIF('Balanza de Comprobación'!$B$215:$B$235,'PE2017'!A95,'Balanza de Comprobación'!$H$215:$H$235)</f>
        <v>0</v>
      </c>
      <c r="R95" s="36">
        <f t="shared" si="1"/>
        <v>0</v>
      </c>
    </row>
    <row r="96" spans="1:18">
      <c r="A96" s="6">
        <v>26101</v>
      </c>
      <c r="B96" s="87" t="s">
        <v>155</v>
      </c>
      <c r="C96" s="88"/>
      <c r="D96" s="7">
        <v>15000</v>
      </c>
      <c r="E96" s="7">
        <v>15000</v>
      </c>
      <c r="F96" s="7">
        <v>9000</v>
      </c>
      <c r="G96" s="7">
        <v>8000</v>
      </c>
      <c r="H96" s="7">
        <v>7000</v>
      </c>
      <c r="I96" s="7">
        <v>7000</v>
      </c>
      <c r="J96" s="7">
        <v>7000</v>
      </c>
      <c r="K96" s="7">
        <v>7000</v>
      </c>
      <c r="L96" s="7">
        <v>7000</v>
      </c>
      <c r="M96" s="7">
        <v>7000</v>
      </c>
      <c r="N96" s="7">
        <v>7000</v>
      </c>
      <c r="O96" s="7">
        <v>7000</v>
      </c>
      <c r="P96" s="8">
        <v>103000</v>
      </c>
      <c r="Q96" s="36">
        <f>SUMIF('Balanza de Comprobación'!$B$215:$B$235,'PE2017'!A96,'Balanza de Comprobación'!$H$215:$H$235)</f>
        <v>5998.64</v>
      </c>
      <c r="R96" s="36">
        <f t="shared" si="1"/>
        <v>6238.5856000000003</v>
      </c>
    </row>
    <row r="97" spans="1:18">
      <c r="A97" s="6">
        <v>26102</v>
      </c>
      <c r="B97" s="87" t="s">
        <v>156</v>
      </c>
      <c r="C97" s="88"/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8">
        <v>0</v>
      </c>
      <c r="Q97" s="36">
        <f>SUMIF('Balanza de Comprobación'!$B$215:$B$235,'PE2017'!A97,'Balanza de Comprobación'!$H$215:$H$235)</f>
        <v>0</v>
      </c>
      <c r="R97" s="36">
        <f t="shared" si="1"/>
        <v>0</v>
      </c>
    </row>
    <row r="98" spans="1:18" hidden="1">
      <c r="A98" s="4">
        <v>2700</v>
      </c>
      <c r="B98" s="89" t="s">
        <v>157</v>
      </c>
      <c r="C98" s="90"/>
      <c r="D98" s="9">
        <v>140000</v>
      </c>
      <c r="E98" s="9">
        <v>140000</v>
      </c>
      <c r="F98" s="9">
        <v>6300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6300</v>
      </c>
      <c r="N98" s="9">
        <v>0</v>
      </c>
      <c r="O98" s="9">
        <v>0</v>
      </c>
      <c r="P98" s="9">
        <v>292600</v>
      </c>
      <c r="Q98" s="36">
        <f>SUMIF('Balanza de Comprobación'!$B$215:$B$235,'PE2017'!A98,'Balanza de Comprobación'!$H$215:$H$235)</f>
        <v>0</v>
      </c>
      <c r="R98" s="36">
        <f t="shared" si="1"/>
        <v>0</v>
      </c>
    </row>
    <row r="99" spans="1:18" hidden="1">
      <c r="A99" s="4">
        <v>271</v>
      </c>
      <c r="B99" s="89" t="s">
        <v>158</v>
      </c>
      <c r="C99" s="90"/>
      <c r="D99" s="9">
        <v>140000</v>
      </c>
      <c r="E99" s="9">
        <v>140000</v>
      </c>
      <c r="F99" s="9">
        <v>6300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6300</v>
      </c>
      <c r="N99" s="9">
        <v>0</v>
      </c>
      <c r="O99" s="9">
        <v>0</v>
      </c>
      <c r="P99" s="9">
        <v>292600</v>
      </c>
      <c r="Q99" s="36">
        <f>SUMIF('Balanza de Comprobación'!$B$215:$B$235,'PE2017'!A99,'Balanza de Comprobación'!$H$215:$H$235)</f>
        <v>0</v>
      </c>
      <c r="R99" s="36">
        <f t="shared" si="1"/>
        <v>0</v>
      </c>
    </row>
    <row r="100" spans="1:18">
      <c r="A100" s="6">
        <v>27101</v>
      </c>
      <c r="B100" s="87" t="s">
        <v>159</v>
      </c>
      <c r="C100" s="88"/>
      <c r="D100" s="7">
        <v>140000</v>
      </c>
      <c r="E100" s="7">
        <v>140000</v>
      </c>
      <c r="F100" s="7">
        <v>6300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6300</v>
      </c>
      <c r="N100" s="7">
        <v>0</v>
      </c>
      <c r="O100" s="7">
        <v>0</v>
      </c>
      <c r="P100" s="8">
        <v>292600</v>
      </c>
      <c r="Q100" s="36">
        <f>SUMIF('Balanza de Comprobación'!$B$215:$B$235,'PE2017'!A100,'Balanza de Comprobación'!$H$215:$H$235)</f>
        <v>0</v>
      </c>
      <c r="R100" s="36">
        <f t="shared" si="1"/>
        <v>0</v>
      </c>
    </row>
    <row r="101" spans="1:18" hidden="1">
      <c r="A101" s="4">
        <v>272</v>
      </c>
      <c r="B101" s="89" t="s">
        <v>160</v>
      </c>
      <c r="C101" s="90"/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36">
        <f>SUMIF('Balanza de Comprobación'!$B$215:$B$235,'PE2017'!A101,'Balanza de Comprobación'!$H$215:$H$235)</f>
        <v>0</v>
      </c>
      <c r="R101" s="36">
        <f t="shared" si="1"/>
        <v>0</v>
      </c>
    </row>
    <row r="102" spans="1:18">
      <c r="A102" s="6">
        <v>27201</v>
      </c>
      <c r="B102" s="87" t="s">
        <v>161</v>
      </c>
      <c r="C102" s="88"/>
      <c r="D102" s="7">
        <v>0</v>
      </c>
      <c r="E102" s="7">
        <v>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8">
        <v>0</v>
      </c>
      <c r="Q102" s="36">
        <f>SUMIF('Balanza de Comprobación'!$B$215:$B$235,'PE2017'!A102,'Balanza de Comprobación'!$H$215:$H$235)</f>
        <v>0</v>
      </c>
      <c r="R102" s="36">
        <f t="shared" si="1"/>
        <v>0</v>
      </c>
    </row>
    <row r="103" spans="1:18" hidden="1">
      <c r="A103" s="4">
        <v>273</v>
      </c>
      <c r="B103" s="89" t="s">
        <v>162</v>
      </c>
      <c r="C103" s="90"/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36">
        <f>SUMIF('Balanza de Comprobación'!$B$215:$B$235,'PE2017'!A103,'Balanza de Comprobación'!$H$215:$H$235)</f>
        <v>0</v>
      </c>
      <c r="R103" s="36">
        <f t="shared" si="1"/>
        <v>0</v>
      </c>
    </row>
    <row r="104" spans="1:18">
      <c r="A104" s="6">
        <v>27301</v>
      </c>
      <c r="B104" s="87" t="s">
        <v>163</v>
      </c>
      <c r="C104" s="88"/>
      <c r="D104" s="7">
        <v>0</v>
      </c>
      <c r="E104" s="7">
        <v>0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8">
        <v>0</v>
      </c>
      <c r="Q104" s="36">
        <f>SUMIF('Balanza de Comprobación'!$B$215:$B$235,'PE2017'!A104,'Balanza de Comprobación'!$H$215:$H$235)</f>
        <v>0</v>
      </c>
      <c r="R104" s="36">
        <f t="shared" si="1"/>
        <v>0</v>
      </c>
    </row>
    <row r="105" spans="1:18" hidden="1">
      <c r="A105" s="4">
        <v>275</v>
      </c>
      <c r="B105" s="89" t="s">
        <v>164</v>
      </c>
      <c r="C105" s="90"/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36">
        <f>SUMIF('Balanza de Comprobación'!$B$215:$B$235,'PE2017'!A105,'Balanza de Comprobación'!$H$215:$H$235)</f>
        <v>0</v>
      </c>
      <c r="R105" s="36">
        <f t="shared" si="1"/>
        <v>0</v>
      </c>
    </row>
    <row r="106" spans="1:18">
      <c r="A106" s="6">
        <v>27501</v>
      </c>
      <c r="B106" s="87" t="s">
        <v>165</v>
      </c>
      <c r="C106" s="88"/>
      <c r="D106" s="7">
        <v>0</v>
      </c>
      <c r="E106" s="7">
        <v>0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8">
        <v>0</v>
      </c>
      <c r="Q106" s="36">
        <f>SUMIF('Balanza de Comprobación'!$B$215:$B$235,'PE2017'!A106,'Balanza de Comprobación'!$H$215:$H$235)</f>
        <v>0</v>
      </c>
      <c r="R106" s="36">
        <f t="shared" si="1"/>
        <v>0</v>
      </c>
    </row>
    <row r="107" spans="1:18" hidden="1">
      <c r="A107" s="4">
        <v>2800</v>
      </c>
      <c r="B107" s="89" t="s">
        <v>166</v>
      </c>
      <c r="C107" s="90"/>
      <c r="D107" s="9">
        <v>0</v>
      </c>
      <c r="E107" s="9">
        <v>120000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120000</v>
      </c>
      <c r="Q107" s="36">
        <f>SUMIF('Balanza de Comprobación'!$B$215:$B$235,'PE2017'!A107,'Balanza de Comprobación'!$H$215:$H$235)</f>
        <v>0</v>
      </c>
      <c r="R107" s="36">
        <f t="shared" si="1"/>
        <v>0</v>
      </c>
    </row>
    <row r="108" spans="1:18" hidden="1">
      <c r="A108" s="4">
        <v>281</v>
      </c>
      <c r="B108" s="89" t="s">
        <v>167</v>
      </c>
      <c r="C108" s="90"/>
      <c r="D108" s="9">
        <v>0</v>
      </c>
      <c r="E108" s="9">
        <v>120000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120000</v>
      </c>
      <c r="Q108" s="36">
        <f>SUMIF('Balanza de Comprobación'!$B$215:$B$235,'PE2017'!A108,'Balanza de Comprobación'!$H$215:$H$235)</f>
        <v>0</v>
      </c>
      <c r="R108" s="36">
        <f t="shared" si="1"/>
        <v>0</v>
      </c>
    </row>
    <row r="109" spans="1:18">
      <c r="A109" s="6">
        <v>28101</v>
      </c>
      <c r="B109" s="87" t="s">
        <v>168</v>
      </c>
      <c r="C109" s="88"/>
      <c r="D109" s="7">
        <v>0</v>
      </c>
      <c r="E109" s="7">
        <v>120000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8">
        <v>120000</v>
      </c>
      <c r="Q109" s="36">
        <f>SUMIF('Balanza de Comprobación'!$B$215:$B$235,'PE2017'!A109,'Balanza de Comprobación'!$H$215:$H$235)</f>
        <v>0</v>
      </c>
      <c r="R109" s="36">
        <f t="shared" si="1"/>
        <v>0</v>
      </c>
    </row>
    <row r="110" spans="1:18" hidden="1">
      <c r="A110" s="4">
        <v>282</v>
      </c>
      <c r="B110" s="89" t="s">
        <v>169</v>
      </c>
      <c r="C110" s="90"/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36">
        <f>SUMIF('Balanza de Comprobación'!$B$215:$B$235,'PE2017'!A110,'Balanza de Comprobación'!$H$215:$H$235)</f>
        <v>0</v>
      </c>
      <c r="R110" s="36">
        <f t="shared" si="1"/>
        <v>0</v>
      </c>
    </row>
    <row r="111" spans="1:18">
      <c r="A111" s="6">
        <v>28201</v>
      </c>
      <c r="B111" s="87" t="s">
        <v>170</v>
      </c>
      <c r="C111" s="88"/>
      <c r="D111" s="7">
        <v>0</v>
      </c>
      <c r="E111" s="7">
        <v>0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8">
        <v>0</v>
      </c>
      <c r="Q111" s="36">
        <f>SUMIF('Balanza de Comprobación'!$B$215:$B$235,'PE2017'!A111,'Balanza de Comprobación'!$H$215:$H$235)</f>
        <v>0</v>
      </c>
      <c r="R111" s="36">
        <f t="shared" si="1"/>
        <v>0</v>
      </c>
    </row>
    <row r="112" spans="1:18" hidden="1">
      <c r="A112" s="4">
        <v>283</v>
      </c>
      <c r="B112" s="89" t="s">
        <v>171</v>
      </c>
      <c r="C112" s="90"/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36">
        <f>SUMIF('Balanza de Comprobación'!$B$215:$B$235,'PE2017'!A112,'Balanza de Comprobación'!$H$215:$H$235)</f>
        <v>0</v>
      </c>
      <c r="R112" s="36">
        <f t="shared" si="1"/>
        <v>0</v>
      </c>
    </row>
    <row r="113" spans="1:18">
      <c r="A113" s="6">
        <v>28301</v>
      </c>
      <c r="B113" s="87" t="s">
        <v>172</v>
      </c>
      <c r="C113" s="88"/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8">
        <v>0</v>
      </c>
      <c r="Q113" s="36">
        <f>SUMIF('Balanza de Comprobación'!$B$215:$B$235,'PE2017'!A113,'Balanza de Comprobación'!$H$215:$H$235)</f>
        <v>0</v>
      </c>
      <c r="R113" s="36">
        <f t="shared" si="1"/>
        <v>0</v>
      </c>
    </row>
    <row r="114" spans="1:18" hidden="1">
      <c r="A114" s="4">
        <v>2900</v>
      </c>
      <c r="B114" s="89" t="s">
        <v>173</v>
      </c>
      <c r="C114" s="90"/>
      <c r="D114" s="9">
        <v>35000</v>
      </c>
      <c r="E114" s="9">
        <v>110000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145000</v>
      </c>
      <c r="Q114" s="36">
        <f>SUMIF('Balanza de Comprobación'!$B$215:$B$235,'PE2017'!A114,'Balanza de Comprobación'!$H$215:$H$235)</f>
        <v>0</v>
      </c>
      <c r="R114" s="36">
        <f t="shared" si="1"/>
        <v>0</v>
      </c>
    </row>
    <row r="115" spans="1:18" hidden="1">
      <c r="A115" s="4">
        <v>291</v>
      </c>
      <c r="B115" s="89" t="s">
        <v>174</v>
      </c>
      <c r="C115" s="90"/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36">
        <f>SUMIF('Balanza de Comprobación'!$B$215:$B$235,'PE2017'!A115,'Balanza de Comprobación'!$H$215:$H$235)</f>
        <v>0</v>
      </c>
      <c r="R115" s="36">
        <f t="shared" si="1"/>
        <v>0</v>
      </c>
    </row>
    <row r="116" spans="1:18">
      <c r="A116" s="6">
        <v>29101</v>
      </c>
      <c r="B116" s="87" t="s">
        <v>175</v>
      </c>
      <c r="C116" s="88"/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8">
        <v>0</v>
      </c>
      <c r="Q116" s="36">
        <f>SUMIF('Balanza de Comprobación'!$B$215:$B$235,'PE2017'!A116,'Balanza de Comprobación'!$H$215:$H$235)</f>
        <v>0</v>
      </c>
      <c r="R116" s="36">
        <f t="shared" si="1"/>
        <v>0</v>
      </c>
    </row>
    <row r="117" spans="1:18" hidden="1">
      <c r="A117" s="4">
        <v>292</v>
      </c>
      <c r="B117" s="89" t="s">
        <v>176</v>
      </c>
      <c r="C117" s="90"/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36">
        <f>SUMIF('Balanza de Comprobación'!$B$215:$B$235,'PE2017'!A117,'Balanza de Comprobación'!$H$215:$H$235)</f>
        <v>0</v>
      </c>
      <c r="R117" s="36">
        <f t="shared" si="1"/>
        <v>0</v>
      </c>
    </row>
    <row r="118" spans="1:18">
      <c r="A118" s="6">
        <v>29201</v>
      </c>
      <c r="B118" s="87" t="s">
        <v>177</v>
      </c>
      <c r="C118" s="88"/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8">
        <v>0</v>
      </c>
      <c r="Q118" s="36">
        <f>SUMIF('Balanza de Comprobación'!$B$215:$B$235,'PE2017'!A118,'Balanza de Comprobación'!$H$215:$H$235)</f>
        <v>0</v>
      </c>
      <c r="R118" s="36">
        <f t="shared" si="1"/>
        <v>0</v>
      </c>
    </row>
    <row r="119" spans="1:18" hidden="1">
      <c r="A119" s="4">
        <v>293</v>
      </c>
      <c r="B119" s="89" t="s">
        <v>178</v>
      </c>
      <c r="C119" s="90"/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36">
        <f>SUMIF('Balanza de Comprobación'!$B$215:$B$235,'PE2017'!A119,'Balanza de Comprobación'!$H$215:$H$235)</f>
        <v>0</v>
      </c>
      <c r="R119" s="36">
        <f t="shared" si="1"/>
        <v>0</v>
      </c>
    </row>
    <row r="120" spans="1:18">
      <c r="A120" s="6">
        <v>29301</v>
      </c>
      <c r="B120" s="87" t="s">
        <v>179</v>
      </c>
      <c r="C120" s="88"/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8">
        <v>0</v>
      </c>
      <c r="Q120" s="36">
        <f>SUMIF('Balanza de Comprobación'!$B$215:$B$235,'PE2017'!A120,'Balanza de Comprobación'!$H$215:$H$235)</f>
        <v>0</v>
      </c>
      <c r="R120" s="36">
        <f t="shared" si="1"/>
        <v>0</v>
      </c>
    </row>
    <row r="121" spans="1:18" hidden="1">
      <c r="A121" s="4">
        <v>294</v>
      </c>
      <c r="B121" s="89" t="s">
        <v>180</v>
      </c>
      <c r="C121" s="90"/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36">
        <f>SUMIF('Balanza de Comprobación'!$B$215:$B$235,'PE2017'!A121,'Balanza de Comprobación'!$H$215:$H$235)</f>
        <v>0</v>
      </c>
      <c r="R121" s="36">
        <f t="shared" si="1"/>
        <v>0</v>
      </c>
    </row>
    <row r="122" spans="1:18">
      <c r="A122" s="6">
        <v>29401</v>
      </c>
      <c r="B122" s="87" t="s">
        <v>181</v>
      </c>
      <c r="C122" s="88"/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8">
        <v>0</v>
      </c>
      <c r="Q122" s="36">
        <f>SUMIF('Balanza de Comprobación'!$B$215:$B$235,'PE2017'!A122,'Balanza de Comprobación'!$H$215:$H$235)</f>
        <v>0</v>
      </c>
      <c r="R122" s="36">
        <f t="shared" si="1"/>
        <v>0</v>
      </c>
    </row>
    <row r="123" spans="1:18" hidden="1">
      <c r="A123" s="4">
        <v>296</v>
      </c>
      <c r="B123" s="89" t="s">
        <v>182</v>
      </c>
      <c r="C123" s="90"/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36">
        <f>SUMIF('Balanza de Comprobación'!$B$215:$B$235,'PE2017'!A123,'Balanza de Comprobación'!$H$215:$H$235)</f>
        <v>0</v>
      </c>
      <c r="R123" s="36">
        <f t="shared" si="1"/>
        <v>0</v>
      </c>
    </row>
    <row r="124" spans="1:18">
      <c r="A124" s="6">
        <v>29601</v>
      </c>
      <c r="B124" s="87" t="s">
        <v>183</v>
      </c>
      <c r="C124" s="88"/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8">
        <v>0</v>
      </c>
      <c r="Q124" s="36">
        <f>SUMIF('Balanza de Comprobación'!$B$215:$B$235,'PE2017'!A124,'Balanza de Comprobación'!$H$215:$H$235)</f>
        <v>0</v>
      </c>
      <c r="R124" s="36">
        <f t="shared" si="1"/>
        <v>0</v>
      </c>
    </row>
    <row r="125" spans="1:18" hidden="1">
      <c r="A125" s="4" t="s">
        <v>184</v>
      </c>
      <c r="B125" s="89" t="s">
        <v>185</v>
      </c>
      <c r="C125" s="90"/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36">
        <f>SUMIF('Balanza de Comprobación'!$B$215:$B$235,'PE2017'!A125,'Balanza de Comprobación'!$H$215:$H$235)</f>
        <v>0</v>
      </c>
      <c r="R125" s="36">
        <f t="shared" si="1"/>
        <v>0</v>
      </c>
    </row>
    <row r="126" spans="1:18">
      <c r="A126" s="6" t="s">
        <v>186</v>
      </c>
      <c r="B126" s="87" t="s">
        <v>187</v>
      </c>
      <c r="C126" s="88"/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8">
        <v>0</v>
      </c>
      <c r="Q126" s="36">
        <f>SUMIF('Balanza de Comprobación'!$B$215:$B$235,'PE2017'!A126,'Balanza de Comprobación'!$H$215:$H$235)</f>
        <v>0</v>
      </c>
      <c r="R126" s="36">
        <f t="shared" si="1"/>
        <v>0</v>
      </c>
    </row>
    <row r="127" spans="1:18" hidden="1">
      <c r="A127" s="4" t="s">
        <v>188</v>
      </c>
      <c r="B127" s="89" t="s">
        <v>189</v>
      </c>
      <c r="C127" s="90"/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36">
        <f>SUMIF('Balanza de Comprobación'!$B$215:$B$235,'PE2017'!A127,'Balanza de Comprobación'!$H$215:$H$235)</f>
        <v>0</v>
      </c>
      <c r="R127" s="36">
        <f t="shared" si="1"/>
        <v>0</v>
      </c>
    </row>
    <row r="128" spans="1:18">
      <c r="A128" s="6" t="s">
        <v>190</v>
      </c>
      <c r="B128" s="87" t="s">
        <v>191</v>
      </c>
      <c r="C128" s="88"/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8">
        <v>0</v>
      </c>
      <c r="Q128" s="36">
        <f>SUMIF('Balanza de Comprobación'!$B$215:$B$235,'PE2017'!A128,'Balanza de Comprobación'!$H$215:$H$235)</f>
        <v>0</v>
      </c>
      <c r="R128" s="36">
        <f t="shared" si="1"/>
        <v>0</v>
      </c>
    </row>
    <row r="129" spans="1:18" hidden="1">
      <c r="A129" s="4">
        <v>299</v>
      </c>
      <c r="B129" s="89" t="s">
        <v>192</v>
      </c>
      <c r="C129" s="90"/>
      <c r="D129" s="9">
        <v>35000</v>
      </c>
      <c r="E129" s="9">
        <v>110000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145000</v>
      </c>
      <c r="Q129" s="36">
        <f>SUMIF('Balanza de Comprobación'!$B$215:$B$235,'PE2017'!A129,'Balanza de Comprobación'!$H$215:$H$235)</f>
        <v>0</v>
      </c>
      <c r="R129" s="36">
        <f t="shared" si="1"/>
        <v>0</v>
      </c>
    </row>
    <row r="130" spans="1:18">
      <c r="A130" s="6">
        <v>29901</v>
      </c>
      <c r="B130" s="87" t="s">
        <v>193</v>
      </c>
      <c r="C130" s="88"/>
      <c r="D130" s="7">
        <v>35000</v>
      </c>
      <c r="E130" s="7">
        <v>110000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8">
        <v>145000</v>
      </c>
      <c r="Q130" s="36">
        <f>SUMIF('Balanza de Comprobación'!$B$215:$B$235,'PE2017'!A130,'Balanza de Comprobación'!$H$215:$H$235)</f>
        <v>0</v>
      </c>
      <c r="R130" s="36">
        <f t="shared" si="1"/>
        <v>0</v>
      </c>
    </row>
    <row r="131" spans="1:18" ht="15.75" hidden="1">
      <c r="A131" s="1">
        <v>3000</v>
      </c>
      <c r="B131" s="93" t="s">
        <v>194</v>
      </c>
      <c r="C131" s="94"/>
      <c r="D131" s="3">
        <v>899549</v>
      </c>
      <c r="E131" s="3">
        <v>1821012.4</v>
      </c>
      <c r="F131" s="3">
        <v>56701</v>
      </c>
      <c r="G131" s="3">
        <v>198751</v>
      </c>
      <c r="H131" s="3">
        <v>55701</v>
      </c>
      <c r="I131" s="3">
        <v>57751</v>
      </c>
      <c r="J131" s="3">
        <v>64551</v>
      </c>
      <c r="K131" s="3">
        <v>46751</v>
      </c>
      <c r="L131" s="3">
        <v>57751</v>
      </c>
      <c r="M131" s="3">
        <v>55551</v>
      </c>
      <c r="N131" s="3">
        <v>47751</v>
      </c>
      <c r="O131" s="3">
        <v>47751</v>
      </c>
      <c r="P131" s="3">
        <v>3409571.4</v>
      </c>
      <c r="Q131" s="36">
        <f>SUMIF('Balanza de Comprobación'!$B$215:$B$235,'PE2017'!A131,'Balanza de Comprobación'!$H$215:$H$235)</f>
        <v>0</v>
      </c>
      <c r="R131" s="36">
        <f t="shared" si="1"/>
        <v>0</v>
      </c>
    </row>
    <row r="132" spans="1:18" hidden="1">
      <c r="A132" s="4">
        <v>3100</v>
      </c>
      <c r="B132" s="89" t="s">
        <v>195</v>
      </c>
      <c r="C132" s="90"/>
      <c r="D132" s="9">
        <v>8775</v>
      </c>
      <c r="E132" s="9">
        <v>8775</v>
      </c>
      <c r="F132" s="9">
        <v>8775</v>
      </c>
      <c r="G132" s="9">
        <v>8775</v>
      </c>
      <c r="H132" s="9">
        <v>8775</v>
      </c>
      <c r="I132" s="9">
        <v>8775</v>
      </c>
      <c r="J132" s="9">
        <v>8775</v>
      </c>
      <c r="K132" s="9">
        <v>8775</v>
      </c>
      <c r="L132" s="9">
        <v>8775</v>
      </c>
      <c r="M132" s="9">
        <v>8775</v>
      </c>
      <c r="N132" s="9">
        <v>8775</v>
      </c>
      <c r="O132" s="9">
        <v>8775</v>
      </c>
      <c r="P132" s="9">
        <v>105300</v>
      </c>
      <c r="Q132" s="36">
        <f>SUMIF('Balanza de Comprobación'!$B$215:$B$235,'PE2017'!A132,'Balanza de Comprobación'!$H$215:$H$235)</f>
        <v>0</v>
      </c>
      <c r="R132" s="36">
        <f t="shared" si="1"/>
        <v>0</v>
      </c>
    </row>
    <row r="133" spans="1:18" hidden="1">
      <c r="A133" s="4">
        <v>311</v>
      </c>
      <c r="B133" s="89" t="s">
        <v>196</v>
      </c>
      <c r="C133" s="90"/>
      <c r="D133" s="9">
        <v>7000</v>
      </c>
      <c r="E133" s="9">
        <v>7000</v>
      </c>
      <c r="F133" s="9">
        <v>7000</v>
      </c>
      <c r="G133" s="9">
        <v>7000</v>
      </c>
      <c r="H133" s="9">
        <v>7000</v>
      </c>
      <c r="I133" s="9">
        <v>7000</v>
      </c>
      <c r="J133" s="9">
        <v>7000</v>
      </c>
      <c r="K133" s="9">
        <v>7000</v>
      </c>
      <c r="L133" s="9">
        <v>7000</v>
      </c>
      <c r="M133" s="9">
        <v>7000</v>
      </c>
      <c r="N133" s="9">
        <v>7000</v>
      </c>
      <c r="O133" s="9">
        <v>7000</v>
      </c>
      <c r="P133" s="9">
        <v>84000</v>
      </c>
      <c r="Q133" s="36">
        <f>SUMIF('Balanza de Comprobación'!$B$215:$B$235,'PE2017'!A133,'Balanza de Comprobación'!$H$215:$H$235)</f>
        <v>0</v>
      </c>
      <c r="R133" s="36">
        <f t="shared" ref="R133:R196" si="2">IF(Q133&gt;0,Q133*1.04,0)</f>
        <v>0</v>
      </c>
    </row>
    <row r="134" spans="1:18">
      <c r="A134" s="6">
        <v>31101</v>
      </c>
      <c r="B134" s="87" t="s">
        <v>197</v>
      </c>
      <c r="C134" s="88"/>
      <c r="D134" s="7">
        <v>7000</v>
      </c>
      <c r="E134" s="7">
        <v>7000</v>
      </c>
      <c r="F134" s="7">
        <v>7000</v>
      </c>
      <c r="G134" s="7">
        <v>7000</v>
      </c>
      <c r="H134" s="7">
        <v>7000</v>
      </c>
      <c r="I134" s="7">
        <v>7000</v>
      </c>
      <c r="J134" s="7">
        <v>7000</v>
      </c>
      <c r="K134" s="7">
        <v>7000</v>
      </c>
      <c r="L134" s="7">
        <v>7000</v>
      </c>
      <c r="M134" s="7">
        <v>7000</v>
      </c>
      <c r="N134" s="7">
        <v>7000</v>
      </c>
      <c r="O134" s="7">
        <v>7000</v>
      </c>
      <c r="P134" s="8">
        <v>84000</v>
      </c>
      <c r="Q134" s="36">
        <f>SUMIF('Balanza de Comprobación'!$B$215:$B$235,'PE2017'!A134,'Balanza de Comprobación'!$H$215:$H$235)</f>
        <v>772</v>
      </c>
      <c r="R134" s="36">
        <f t="shared" si="2"/>
        <v>802.88</v>
      </c>
    </row>
    <row r="135" spans="1:18">
      <c r="A135" s="6">
        <v>31102</v>
      </c>
      <c r="B135" s="87" t="s">
        <v>198</v>
      </c>
      <c r="C135" s="88"/>
      <c r="D135" s="7">
        <v>0</v>
      </c>
      <c r="E135" s="7">
        <v>0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8">
        <v>0</v>
      </c>
      <c r="Q135" s="36">
        <f>SUMIF('Balanza de Comprobación'!$B$215:$B$235,'PE2017'!A135,'Balanza de Comprobación'!$H$215:$H$235)</f>
        <v>0</v>
      </c>
      <c r="R135" s="36">
        <f t="shared" si="2"/>
        <v>0</v>
      </c>
    </row>
    <row r="136" spans="1:18">
      <c r="A136" s="6">
        <v>31103</v>
      </c>
      <c r="B136" s="87" t="s">
        <v>199</v>
      </c>
      <c r="C136" s="88"/>
      <c r="D136" s="7">
        <v>0</v>
      </c>
      <c r="E136" s="7">
        <v>0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>
        <v>0</v>
      </c>
      <c r="Q136" s="36">
        <f>SUMIF('Balanza de Comprobación'!$B$215:$B$235,'PE2017'!A136,'Balanza de Comprobación'!$H$215:$H$235)</f>
        <v>0</v>
      </c>
      <c r="R136" s="36">
        <f t="shared" si="2"/>
        <v>0</v>
      </c>
    </row>
    <row r="137" spans="1:18">
      <c r="A137" s="6">
        <v>31104</v>
      </c>
      <c r="B137" s="87" t="s">
        <v>200</v>
      </c>
      <c r="C137" s="88"/>
      <c r="D137" s="7">
        <v>0</v>
      </c>
      <c r="E137" s="7">
        <v>0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8">
        <v>0</v>
      </c>
      <c r="Q137" s="36">
        <f>SUMIF('Balanza de Comprobación'!$B$215:$B$235,'PE2017'!A137,'Balanza de Comprobación'!$H$215:$H$235)</f>
        <v>0</v>
      </c>
      <c r="R137" s="36">
        <f t="shared" si="2"/>
        <v>0</v>
      </c>
    </row>
    <row r="138" spans="1:18" hidden="1">
      <c r="A138" s="4">
        <v>312</v>
      </c>
      <c r="B138" s="89" t="s">
        <v>201</v>
      </c>
      <c r="C138" s="90"/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36">
        <f>SUMIF('Balanza de Comprobación'!$B$215:$B$235,'PE2017'!A138,'Balanza de Comprobación'!$H$215:$H$235)</f>
        <v>0</v>
      </c>
      <c r="R138" s="36">
        <f t="shared" si="2"/>
        <v>0</v>
      </c>
    </row>
    <row r="139" spans="1:18">
      <c r="A139" s="6">
        <v>31201</v>
      </c>
      <c r="B139" s="87" t="s">
        <v>202</v>
      </c>
      <c r="C139" s="88"/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8">
        <v>0</v>
      </c>
      <c r="Q139" s="36">
        <f>SUMIF('Balanza de Comprobación'!$B$215:$B$235,'PE2017'!A139,'Balanza de Comprobación'!$H$215:$H$235)</f>
        <v>0</v>
      </c>
      <c r="R139" s="36">
        <f t="shared" si="2"/>
        <v>0</v>
      </c>
    </row>
    <row r="140" spans="1:18" hidden="1">
      <c r="A140" s="4">
        <v>313</v>
      </c>
      <c r="B140" s="89" t="s">
        <v>203</v>
      </c>
      <c r="C140" s="90"/>
      <c r="D140" s="9">
        <v>525</v>
      </c>
      <c r="E140" s="9">
        <v>525</v>
      </c>
      <c r="F140" s="9">
        <v>525</v>
      </c>
      <c r="G140" s="9">
        <v>525</v>
      </c>
      <c r="H140" s="9">
        <v>525</v>
      </c>
      <c r="I140" s="9">
        <v>525</v>
      </c>
      <c r="J140" s="9">
        <v>525</v>
      </c>
      <c r="K140" s="9">
        <v>525</v>
      </c>
      <c r="L140" s="9">
        <v>525</v>
      </c>
      <c r="M140" s="9">
        <v>525</v>
      </c>
      <c r="N140" s="9">
        <v>525</v>
      </c>
      <c r="O140" s="9">
        <v>525</v>
      </c>
      <c r="P140" s="9">
        <v>6300</v>
      </c>
      <c r="Q140" s="36">
        <f>SUMIF('Balanza de Comprobación'!$B$215:$B$235,'PE2017'!A140,'Balanza de Comprobación'!$H$215:$H$235)</f>
        <v>0</v>
      </c>
      <c r="R140" s="36">
        <f t="shared" si="2"/>
        <v>0</v>
      </c>
    </row>
    <row r="141" spans="1:18">
      <c r="A141" s="6">
        <v>31301</v>
      </c>
      <c r="B141" s="87" t="s">
        <v>204</v>
      </c>
      <c r="C141" s="88"/>
      <c r="D141" s="7">
        <v>525</v>
      </c>
      <c r="E141" s="7">
        <v>525</v>
      </c>
      <c r="F141" s="7">
        <v>525</v>
      </c>
      <c r="G141" s="7">
        <v>525</v>
      </c>
      <c r="H141" s="7">
        <v>525</v>
      </c>
      <c r="I141" s="7">
        <v>525</v>
      </c>
      <c r="J141" s="7">
        <v>525</v>
      </c>
      <c r="K141" s="7">
        <v>525</v>
      </c>
      <c r="L141" s="7">
        <v>525</v>
      </c>
      <c r="M141" s="7">
        <v>525</v>
      </c>
      <c r="N141" s="7">
        <v>525</v>
      </c>
      <c r="O141" s="7">
        <v>525</v>
      </c>
      <c r="P141" s="8">
        <v>6300</v>
      </c>
      <c r="Q141" s="36">
        <f>SUMIF('Balanza de Comprobación'!$B$215:$B$235,'PE2017'!A141,'Balanza de Comprobación'!$H$215:$H$235)</f>
        <v>0</v>
      </c>
      <c r="R141" s="36">
        <f t="shared" si="2"/>
        <v>0</v>
      </c>
    </row>
    <row r="142" spans="1:18" hidden="1">
      <c r="A142" s="4">
        <v>314</v>
      </c>
      <c r="B142" s="89" t="s">
        <v>205</v>
      </c>
      <c r="C142" s="90"/>
      <c r="D142" s="9">
        <v>1250</v>
      </c>
      <c r="E142" s="9">
        <v>1250</v>
      </c>
      <c r="F142" s="9">
        <v>1250</v>
      </c>
      <c r="G142" s="9">
        <v>1250</v>
      </c>
      <c r="H142" s="9">
        <v>1250</v>
      </c>
      <c r="I142" s="9">
        <v>1250</v>
      </c>
      <c r="J142" s="9">
        <v>1250</v>
      </c>
      <c r="K142" s="9">
        <v>1250</v>
      </c>
      <c r="L142" s="9">
        <v>1250</v>
      </c>
      <c r="M142" s="9">
        <v>1250</v>
      </c>
      <c r="N142" s="9">
        <v>1250</v>
      </c>
      <c r="O142" s="9">
        <v>1250</v>
      </c>
      <c r="P142" s="9">
        <v>15000</v>
      </c>
      <c r="Q142" s="36">
        <f>SUMIF('Balanza de Comprobación'!$B$215:$B$235,'PE2017'!A142,'Balanza de Comprobación'!$H$215:$H$235)</f>
        <v>0</v>
      </c>
      <c r="R142" s="36">
        <f t="shared" si="2"/>
        <v>0</v>
      </c>
    </row>
    <row r="143" spans="1:18">
      <c r="A143" s="6">
        <v>31401</v>
      </c>
      <c r="B143" s="87" t="s">
        <v>206</v>
      </c>
      <c r="C143" s="88"/>
      <c r="D143" s="7">
        <v>1250</v>
      </c>
      <c r="E143" s="7">
        <v>1250</v>
      </c>
      <c r="F143" s="7">
        <v>1250</v>
      </c>
      <c r="G143" s="7">
        <v>1250</v>
      </c>
      <c r="H143" s="7">
        <v>1250</v>
      </c>
      <c r="I143" s="7">
        <v>1250</v>
      </c>
      <c r="J143" s="7">
        <v>1250</v>
      </c>
      <c r="K143" s="7">
        <v>1250</v>
      </c>
      <c r="L143" s="7">
        <v>1250</v>
      </c>
      <c r="M143" s="7">
        <v>1250</v>
      </c>
      <c r="N143" s="7">
        <v>1250</v>
      </c>
      <c r="O143" s="7">
        <v>1250</v>
      </c>
      <c r="P143" s="8">
        <v>15000</v>
      </c>
      <c r="Q143" s="36">
        <f>SUMIF('Balanza de Comprobación'!$B$215:$B$235,'PE2017'!A143,'Balanza de Comprobación'!$H$215:$H$235)</f>
        <v>3994</v>
      </c>
      <c r="R143" s="36">
        <f t="shared" si="2"/>
        <v>4153.76</v>
      </c>
    </row>
    <row r="144" spans="1:18" hidden="1">
      <c r="A144" s="4">
        <v>315</v>
      </c>
      <c r="B144" s="89" t="s">
        <v>207</v>
      </c>
      <c r="C144" s="90"/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36">
        <f>SUMIF('Balanza de Comprobación'!$B$215:$B$235,'PE2017'!A144,'Balanza de Comprobación'!$H$215:$H$235)</f>
        <v>0</v>
      </c>
      <c r="R144" s="36">
        <f t="shared" si="2"/>
        <v>0</v>
      </c>
    </row>
    <row r="145" spans="1:18">
      <c r="A145" s="6">
        <v>31501</v>
      </c>
      <c r="B145" s="87" t="s">
        <v>208</v>
      </c>
      <c r="C145" s="88"/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8">
        <v>0</v>
      </c>
      <c r="Q145" s="36">
        <f>SUMIF('Balanza de Comprobación'!$B$215:$B$235,'PE2017'!A145,'Balanza de Comprobación'!$H$215:$H$235)</f>
        <v>0</v>
      </c>
      <c r="R145" s="36">
        <f t="shared" si="2"/>
        <v>0</v>
      </c>
    </row>
    <row r="146" spans="1:18" hidden="1">
      <c r="A146" s="4">
        <v>316</v>
      </c>
      <c r="B146" s="89" t="s">
        <v>209</v>
      </c>
      <c r="C146" s="90"/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36">
        <f>SUMIF('Balanza de Comprobación'!$B$215:$B$235,'PE2017'!A146,'Balanza de Comprobación'!$H$215:$H$235)</f>
        <v>0</v>
      </c>
      <c r="R146" s="36">
        <f t="shared" si="2"/>
        <v>0</v>
      </c>
    </row>
    <row r="147" spans="1:18">
      <c r="A147" s="6" t="s">
        <v>210</v>
      </c>
      <c r="B147" s="87" t="s">
        <v>211</v>
      </c>
      <c r="C147" s="88"/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8">
        <v>0</v>
      </c>
      <c r="Q147" s="36">
        <f>SUMIF('Balanza de Comprobación'!$B$215:$B$235,'PE2017'!A147,'Balanza de Comprobación'!$H$215:$H$235)</f>
        <v>0</v>
      </c>
      <c r="R147" s="36">
        <f t="shared" si="2"/>
        <v>0</v>
      </c>
    </row>
    <row r="148" spans="1:18" hidden="1">
      <c r="A148" s="4">
        <v>317</v>
      </c>
      <c r="B148" s="89" t="s">
        <v>212</v>
      </c>
      <c r="C148" s="90"/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36">
        <f>SUMIF('Balanza de Comprobación'!$B$215:$B$235,'PE2017'!A148,'Balanza de Comprobación'!$H$215:$H$235)</f>
        <v>0</v>
      </c>
      <c r="R148" s="36">
        <f t="shared" si="2"/>
        <v>0</v>
      </c>
    </row>
    <row r="149" spans="1:18">
      <c r="A149" s="6">
        <v>31701</v>
      </c>
      <c r="B149" s="87" t="s">
        <v>213</v>
      </c>
      <c r="C149" s="88"/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8">
        <v>0</v>
      </c>
      <c r="Q149" s="36">
        <f>SUMIF('Balanza de Comprobación'!$B$215:$B$235,'PE2017'!A149,'Balanza de Comprobación'!$H$215:$H$235)</f>
        <v>0</v>
      </c>
      <c r="R149" s="36">
        <f t="shared" si="2"/>
        <v>0</v>
      </c>
    </row>
    <row r="150" spans="1:18" hidden="1">
      <c r="A150" s="4">
        <v>318</v>
      </c>
      <c r="B150" s="89" t="s">
        <v>214</v>
      </c>
      <c r="C150" s="90"/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36">
        <f>SUMIF('Balanza de Comprobación'!$B$215:$B$235,'PE2017'!A150,'Balanza de Comprobación'!$H$215:$H$235)</f>
        <v>0</v>
      </c>
      <c r="R150" s="36">
        <f t="shared" si="2"/>
        <v>0</v>
      </c>
    </row>
    <row r="151" spans="1:18">
      <c r="A151" s="6">
        <v>31811</v>
      </c>
      <c r="B151" s="87" t="s">
        <v>215</v>
      </c>
      <c r="C151" s="88"/>
      <c r="D151" s="7">
        <v>0</v>
      </c>
      <c r="E151" s="7">
        <v>0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8">
        <v>0</v>
      </c>
      <c r="Q151" s="36">
        <f>SUMIF('Balanza de Comprobación'!$B$215:$B$235,'PE2017'!A151,'Balanza de Comprobación'!$H$215:$H$235)</f>
        <v>0</v>
      </c>
      <c r="R151" s="36">
        <f t="shared" si="2"/>
        <v>0</v>
      </c>
    </row>
    <row r="152" spans="1:18" hidden="1">
      <c r="A152" s="4">
        <v>3200</v>
      </c>
      <c r="B152" s="89" t="s">
        <v>216</v>
      </c>
      <c r="C152" s="90"/>
      <c r="D152" s="9">
        <v>9200</v>
      </c>
      <c r="E152" s="9">
        <v>59200</v>
      </c>
      <c r="F152" s="9">
        <v>9200</v>
      </c>
      <c r="G152" s="9">
        <v>9200</v>
      </c>
      <c r="H152" s="9">
        <v>9200</v>
      </c>
      <c r="I152" s="9">
        <v>9200</v>
      </c>
      <c r="J152" s="9">
        <v>9200</v>
      </c>
      <c r="K152" s="9">
        <v>9200</v>
      </c>
      <c r="L152" s="9">
        <v>9200</v>
      </c>
      <c r="M152" s="9">
        <v>9200</v>
      </c>
      <c r="N152" s="9">
        <v>9200</v>
      </c>
      <c r="O152" s="9">
        <v>9200</v>
      </c>
      <c r="P152" s="9">
        <v>160400</v>
      </c>
      <c r="Q152" s="36">
        <f>SUMIF('Balanza de Comprobación'!$B$215:$B$235,'PE2017'!A152,'Balanza de Comprobación'!$H$215:$H$235)</f>
        <v>0</v>
      </c>
      <c r="R152" s="36">
        <f t="shared" si="2"/>
        <v>0</v>
      </c>
    </row>
    <row r="153" spans="1:18" hidden="1">
      <c r="A153" s="4">
        <v>321</v>
      </c>
      <c r="B153" s="89" t="s">
        <v>217</v>
      </c>
      <c r="C153" s="90"/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36">
        <f>SUMIF('Balanza de Comprobación'!$B$215:$B$235,'PE2017'!A153,'Balanza de Comprobación'!$H$215:$H$235)</f>
        <v>0</v>
      </c>
      <c r="R153" s="36">
        <f t="shared" si="2"/>
        <v>0</v>
      </c>
    </row>
    <row r="154" spans="1:18">
      <c r="A154" s="6">
        <v>32101</v>
      </c>
      <c r="B154" s="87" t="s">
        <v>218</v>
      </c>
      <c r="C154" s="88"/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8">
        <v>0</v>
      </c>
      <c r="Q154" s="36">
        <f>SUMIF('Balanza de Comprobación'!$B$215:$B$235,'PE2017'!A154,'Balanza de Comprobación'!$H$215:$H$235)</f>
        <v>0</v>
      </c>
      <c r="R154" s="36">
        <f t="shared" si="2"/>
        <v>0</v>
      </c>
    </row>
    <row r="155" spans="1:18" hidden="1">
      <c r="A155" s="4">
        <v>322</v>
      </c>
      <c r="B155" s="89" t="s">
        <v>219</v>
      </c>
      <c r="C155" s="90"/>
      <c r="D155" s="9">
        <v>9200</v>
      </c>
      <c r="E155" s="9">
        <v>9200</v>
      </c>
      <c r="F155" s="9">
        <v>9200</v>
      </c>
      <c r="G155" s="9">
        <v>9200</v>
      </c>
      <c r="H155" s="9">
        <v>9200</v>
      </c>
      <c r="I155" s="9">
        <v>9200</v>
      </c>
      <c r="J155" s="9">
        <v>9200</v>
      </c>
      <c r="K155" s="9">
        <v>9200</v>
      </c>
      <c r="L155" s="9">
        <v>9200</v>
      </c>
      <c r="M155" s="9">
        <v>9200</v>
      </c>
      <c r="N155" s="9">
        <v>9200</v>
      </c>
      <c r="O155" s="9">
        <v>9200</v>
      </c>
      <c r="P155" s="9">
        <v>110400</v>
      </c>
      <c r="Q155" s="36">
        <f>SUMIF('Balanza de Comprobación'!$B$215:$B$235,'PE2017'!A155,'Balanza de Comprobación'!$H$215:$H$235)</f>
        <v>0</v>
      </c>
      <c r="R155" s="36">
        <f t="shared" si="2"/>
        <v>0</v>
      </c>
    </row>
    <row r="156" spans="1:18">
      <c r="A156" s="6">
        <v>32201</v>
      </c>
      <c r="B156" s="87" t="s">
        <v>220</v>
      </c>
      <c r="C156" s="88"/>
      <c r="D156" s="7">
        <v>9200</v>
      </c>
      <c r="E156" s="7">
        <v>9200</v>
      </c>
      <c r="F156" s="7">
        <v>9200</v>
      </c>
      <c r="G156" s="7">
        <v>9200</v>
      </c>
      <c r="H156" s="7">
        <v>9200</v>
      </c>
      <c r="I156" s="7">
        <v>9200</v>
      </c>
      <c r="J156" s="7">
        <v>9200</v>
      </c>
      <c r="K156" s="7">
        <v>9200</v>
      </c>
      <c r="L156" s="7">
        <v>9200</v>
      </c>
      <c r="M156" s="7">
        <v>9200</v>
      </c>
      <c r="N156" s="7">
        <v>9200</v>
      </c>
      <c r="O156" s="7">
        <v>9200</v>
      </c>
      <c r="P156" s="8">
        <v>110400</v>
      </c>
      <c r="Q156" s="36">
        <f>SUMIF('Balanza de Comprobación'!$B$215:$B$235,'PE2017'!A156,'Balanza de Comprobación'!$H$215:$H$235)</f>
        <v>0</v>
      </c>
      <c r="R156" s="36">
        <f t="shared" si="2"/>
        <v>0</v>
      </c>
    </row>
    <row r="157" spans="1:18" hidden="1">
      <c r="A157" s="4">
        <v>323</v>
      </c>
      <c r="B157" s="89" t="s">
        <v>221</v>
      </c>
      <c r="C157" s="90"/>
      <c r="D157" s="9">
        <v>0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36">
        <f>SUMIF('Balanza de Comprobación'!$B$215:$B$235,'PE2017'!A157,'Balanza de Comprobación'!$H$215:$H$235)</f>
        <v>0</v>
      </c>
      <c r="R157" s="36">
        <f t="shared" si="2"/>
        <v>0</v>
      </c>
    </row>
    <row r="158" spans="1:18">
      <c r="A158" s="6">
        <v>32301</v>
      </c>
      <c r="B158" s="87" t="s">
        <v>222</v>
      </c>
      <c r="C158" s="88"/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8">
        <v>0</v>
      </c>
      <c r="Q158" s="36">
        <f>SUMIF('Balanza de Comprobación'!$B$215:$B$235,'PE2017'!A158,'Balanza de Comprobación'!$H$215:$H$235)</f>
        <v>0</v>
      </c>
      <c r="R158" s="36">
        <f t="shared" si="2"/>
        <v>0</v>
      </c>
    </row>
    <row r="159" spans="1:18">
      <c r="A159" s="6">
        <v>32302</v>
      </c>
      <c r="B159" s="87" t="s">
        <v>223</v>
      </c>
      <c r="C159" s="88"/>
      <c r="D159" s="7">
        <v>0</v>
      </c>
      <c r="E159" s="7">
        <v>0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8">
        <v>0</v>
      </c>
      <c r="Q159" s="36">
        <f>SUMIF('Balanza de Comprobación'!$B$215:$B$235,'PE2017'!A159,'Balanza de Comprobación'!$H$215:$H$235)</f>
        <v>0</v>
      </c>
      <c r="R159" s="36">
        <f t="shared" si="2"/>
        <v>0</v>
      </c>
    </row>
    <row r="160" spans="1:18" hidden="1">
      <c r="A160" s="4">
        <v>325</v>
      </c>
      <c r="B160" s="89" t="s">
        <v>224</v>
      </c>
      <c r="C160" s="90"/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36">
        <f>SUMIF('Balanza de Comprobación'!$B$215:$B$235,'PE2017'!A160,'Balanza de Comprobación'!$H$215:$H$235)</f>
        <v>0</v>
      </c>
      <c r="R160" s="36">
        <f t="shared" si="2"/>
        <v>0</v>
      </c>
    </row>
    <row r="161" spans="1:18">
      <c r="A161" s="6">
        <v>32501</v>
      </c>
      <c r="B161" s="87" t="s">
        <v>225</v>
      </c>
      <c r="C161" s="88"/>
      <c r="D161" s="7">
        <v>0</v>
      </c>
      <c r="E161" s="7">
        <v>0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8">
        <v>0</v>
      </c>
      <c r="Q161" s="36">
        <f>SUMIF('Balanza de Comprobación'!$B$215:$B$235,'PE2017'!A161,'Balanza de Comprobación'!$H$215:$H$235)</f>
        <v>0</v>
      </c>
      <c r="R161" s="36">
        <f t="shared" si="2"/>
        <v>0</v>
      </c>
    </row>
    <row r="162" spans="1:18" hidden="1">
      <c r="A162" s="4">
        <v>326</v>
      </c>
      <c r="B162" s="89" t="s">
        <v>226</v>
      </c>
      <c r="C162" s="90"/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36">
        <f>SUMIF('Balanza de Comprobación'!$B$215:$B$235,'PE2017'!A162,'Balanza de Comprobación'!$H$215:$H$235)</f>
        <v>0</v>
      </c>
      <c r="R162" s="36">
        <f t="shared" si="2"/>
        <v>0</v>
      </c>
    </row>
    <row r="163" spans="1:18">
      <c r="A163" s="6">
        <v>32601</v>
      </c>
      <c r="B163" s="87" t="s">
        <v>227</v>
      </c>
      <c r="C163" s="88"/>
      <c r="D163" s="7">
        <v>0</v>
      </c>
      <c r="E163" s="7">
        <v>0</v>
      </c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8">
        <v>0</v>
      </c>
      <c r="Q163" s="36">
        <f>SUMIF('Balanza de Comprobación'!$B$215:$B$235,'PE2017'!A163,'Balanza de Comprobación'!$H$215:$H$235)</f>
        <v>0</v>
      </c>
      <c r="R163" s="36">
        <f t="shared" si="2"/>
        <v>0</v>
      </c>
    </row>
    <row r="164" spans="1:18" hidden="1">
      <c r="A164" s="4" t="s">
        <v>228</v>
      </c>
      <c r="B164" s="89" t="s">
        <v>229</v>
      </c>
      <c r="C164" s="90"/>
      <c r="D164" s="9">
        <v>0</v>
      </c>
      <c r="E164" s="9">
        <v>50000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50000</v>
      </c>
      <c r="Q164" s="36">
        <f>SUMIF('Balanza de Comprobación'!$B$215:$B$235,'PE2017'!A164,'Balanza de Comprobación'!$H$215:$H$235)</f>
        <v>0</v>
      </c>
      <c r="R164" s="36">
        <f t="shared" si="2"/>
        <v>0</v>
      </c>
    </row>
    <row r="165" spans="1:18">
      <c r="A165" s="6" t="s">
        <v>230</v>
      </c>
      <c r="B165" s="87" t="s">
        <v>231</v>
      </c>
      <c r="C165" s="88"/>
      <c r="D165" s="7">
        <v>0</v>
      </c>
      <c r="E165" s="7">
        <v>50000</v>
      </c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8">
        <v>50000</v>
      </c>
      <c r="Q165" s="36">
        <f>SUMIF('Balanza de Comprobación'!$B$215:$B$235,'PE2017'!A165,'Balanza de Comprobación'!$H$215:$H$235)</f>
        <v>0</v>
      </c>
      <c r="R165" s="36">
        <f t="shared" si="2"/>
        <v>0</v>
      </c>
    </row>
    <row r="166" spans="1:18" hidden="1">
      <c r="A166" s="4" t="s">
        <v>232</v>
      </c>
      <c r="B166" s="89" t="s">
        <v>233</v>
      </c>
      <c r="C166" s="90"/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36">
        <f>SUMIF('Balanza de Comprobación'!$B$215:$B$235,'PE2017'!A166,'Balanza de Comprobación'!$H$215:$H$235)</f>
        <v>0</v>
      </c>
      <c r="R166" s="36">
        <f t="shared" si="2"/>
        <v>0</v>
      </c>
    </row>
    <row r="167" spans="1:18">
      <c r="A167" s="6" t="s">
        <v>234</v>
      </c>
      <c r="B167" s="87" t="s">
        <v>235</v>
      </c>
      <c r="C167" s="88"/>
      <c r="D167" s="7">
        <v>0</v>
      </c>
      <c r="E167" s="7">
        <v>0</v>
      </c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8">
        <v>0</v>
      </c>
      <c r="Q167" s="36">
        <f>SUMIF('Balanza de Comprobación'!$B$215:$B$235,'PE2017'!A167,'Balanza de Comprobación'!$H$215:$H$235)</f>
        <v>0</v>
      </c>
      <c r="R167" s="36">
        <f t="shared" si="2"/>
        <v>0</v>
      </c>
    </row>
    <row r="168" spans="1:18">
      <c r="A168" s="6" t="s">
        <v>236</v>
      </c>
      <c r="B168" s="87" t="s">
        <v>237</v>
      </c>
      <c r="C168" s="88"/>
      <c r="D168" s="7">
        <v>0</v>
      </c>
      <c r="E168" s="7">
        <v>0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8">
        <v>0</v>
      </c>
      <c r="Q168" s="36">
        <f>SUMIF('Balanza de Comprobación'!$B$215:$B$235,'PE2017'!A168,'Balanza de Comprobación'!$H$215:$H$235)</f>
        <v>0</v>
      </c>
      <c r="R168" s="36">
        <f t="shared" si="2"/>
        <v>0</v>
      </c>
    </row>
    <row r="169" spans="1:18">
      <c r="A169" s="6" t="s">
        <v>238</v>
      </c>
      <c r="B169" s="87" t="s">
        <v>239</v>
      </c>
      <c r="C169" s="88"/>
      <c r="D169" s="7">
        <v>0</v>
      </c>
      <c r="E169" s="7">
        <v>0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8">
        <v>0</v>
      </c>
      <c r="Q169" s="36">
        <f>SUMIF('Balanza de Comprobación'!$B$215:$B$235,'PE2017'!A169,'Balanza de Comprobación'!$H$215:$H$235)</f>
        <v>0</v>
      </c>
      <c r="R169" s="36">
        <f t="shared" si="2"/>
        <v>0</v>
      </c>
    </row>
    <row r="170" spans="1:18">
      <c r="A170" s="6" t="s">
        <v>240</v>
      </c>
      <c r="B170" s="87" t="s">
        <v>241</v>
      </c>
      <c r="C170" s="88"/>
      <c r="D170" s="7">
        <v>0</v>
      </c>
      <c r="E170" s="7">
        <v>0</v>
      </c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8">
        <v>0</v>
      </c>
      <c r="Q170" s="36">
        <f>SUMIF('Balanza de Comprobación'!$B$215:$B$235,'PE2017'!A170,'Balanza de Comprobación'!$H$215:$H$235)</f>
        <v>0</v>
      </c>
      <c r="R170" s="36">
        <f t="shared" si="2"/>
        <v>0</v>
      </c>
    </row>
    <row r="171" spans="1:18" hidden="1">
      <c r="A171" s="4">
        <v>329</v>
      </c>
      <c r="B171" s="89" t="s">
        <v>242</v>
      </c>
      <c r="C171" s="90"/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36">
        <f>SUMIF('Balanza de Comprobación'!$B$215:$B$235,'PE2017'!A171,'Balanza de Comprobación'!$H$215:$H$235)</f>
        <v>0</v>
      </c>
      <c r="R171" s="36">
        <f t="shared" si="2"/>
        <v>0</v>
      </c>
    </row>
    <row r="172" spans="1:18">
      <c r="A172" s="6">
        <v>32901</v>
      </c>
      <c r="B172" s="87" t="s">
        <v>243</v>
      </c>
      <c r="C172" s="88"/>
      <c r="D172" s="7">
        <v>0</v>
      </c>
      <c r="E172" s="7">
        <v>0</v>
      </c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8">
        <v>0</v>
      </c>
      <c r="Q172" s="36">
        <f>SUMIF('Balanza de Comprobación'!$B$215:$B$235,'PE2017'!A172,'Balanza de Comprobación'!$H$215:$H$235)</f>
        <v>0</v>
      </c>
      <c r="R172" s="36">
        <f t="shared" si="2"/>
        <v>0</v>
      </c>
    </row>
    <row r="173" spans="1:18" hidden="1">
      <c r="A173" s="4">
        <v>3300</v>
      </c>
      <c r="B173" s="89" t="s">
        <v>244</v>
      </c>
      <c r="C173" s="90"/>
      <c r="D173" s="9">
        <v>6500</v>
      </c>
      <c r="E173" s="9">
        <v>6500</v>
      </c>
      <c r="F173" s="9">
        <v>6500</v>
      </c>
      <c r="G173" s="9">
        <v>6500</v>
      </c>
      <c r="H173" s="9">
        <v>6500</v>
      </c>
      <c r="I173" s="9">
        <v>6500</v>
      </c>
      <c r="J173" s="9">
        <v>6500</v>
      </c>
      <c r="K173" s="9">
        <v>6500</v>
      </c>
      <c r="L173" s="9">
        <v>6500</v>
      </c>
      <c r="M173" s="9">
        <v>6500</v>
      </c>
      <c r="N173" s="9">
        <v>6500</v>
      </c>
      <c r="O173" s="9">
        <v>6500</v>
      </c>
      <c r="P173" s="9">
        <v>78000</v>
      </c>
      <c r="Q173" s="36">
        <f>SUMIF('Balanza de Comprobación'!$B$215:$B$235,'PE2017'!A173,'Balanza de Comprobación'!$H$215:$H$235)</f>
        <v>0</v>
      </c>
      <c r="R173" s="36">
        <f t="shared" si="2"/>
        <v>0</v>
      </c>
    </row>
    <row r="174" spans="1:18" hidden="1">
      <c r="A174" s="4">
        <v>331</v>
      </c>
      <c r="B174" s="89" t="s">
        <v>245</v>
      </c>
      <c r="C174" s="90"/>
      <c r="D174" s="9">
        <v>6500</v>
      </c>
      <c r="E174" s="9">
        <v>6500</v>
      </c>
      <c r="F174" s="9">
        <v>6500</v>
      </c>
      <c r="G174" s="9">
        <v>6500</v>
      </c>
      <c r="H174" s="9">
        <v>6500</v>
      </c>
      <c r="I174" s="9">
        <v>6500</v>
      </c>
      <c r="J174" s="9">
        <v>6500</v>
      </c>
      <c r="K174" s="9">
        <v>6500</v>
      </c>
      <c r="L174" s="9">
        <v>6500</v>
      </c>
      <c r="M174" s="9">
        <v>6500</v>
      </c>
      <c r="N174" s="9">
        <v>6500</v>
      </c>
      <c r="O174" s="9">
        <v>6500</v>
      </c>
      <c r="P174" s="9">
        <v>78000</v>
      </c>
      <c r="Q174" s="36">
        <f>SUMIF('Balanza de Comprobación'!$B$215:$B$235,'PE2017'!A174,'Balanza de Comprobación'!$H$215:$H$235)</f>
        <v>0</v>
      </c>
      <c r="R174" s="36">
        <f t="shared" si="2"/>
        <v>0</v>
      </c>
    </row>
    <row r="175" spans="1:18">
      <c r="A175" s="6">
        <v>33101</v>
      </c>
      <c r="B175" s="87" t="s">
        <v>246</v>
      </c>
      <c r="C175" s="88"/>
      <c r="D175" s="7">
        <v>6500</v>
      </c>
      <c r="E175" s="7">
        <v>6500</v>
      </c>
      <c r="F175" s="7">
        <v>6500</v>
      </c>
      <c r="G175" s="7">
        <v>6500</v>
      </c>
      <c r="H175" s="7">
        <v>6500</v>
      </c>
      <c r="I175" s="7">
        <v>6500</v>
      </c>
      <c r="J175" s="7">
        <v>6500</v>
      </c>
      <c r="K175" s="7">
        <v>6500</v>
      </c>
      <c r="L175" s="7">
        <v>6500</v>
      </c>
      <c r="M175" s="7">
        <v>6500</v>
      </c>
      <c r="N175" s="7">
        <v>6500</v>
      </c>
      <c r="O175" s="7">
        <v>6500</v>
      </c>
      <c r="P175" s="8">
        <v>78000</v>
      </c>
      <c r="Q175" s="36">
        <f>SUMIF('Balanza de Comprobación'!$B$215:$B$235,'PE2017'!A175,'Balanza de Comprobación'!$H$215:$H$235)</f>
        <v>83520</v>
      </c>
      <c r="R175" s="36">
        <f t="shared" si="2"/>
        <v>86860.800000000003</v>
      </c>
    </row>
    <row r="176" spans="1:18" hidden="1">
      <c r="A176" s="4" t="s">
        <v>247</v>
      </c>
      <c r="B176" s="89" t="s">
        <v>248</v>
      </c>
      <c r="C176" s="90"/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36">
        <f>SUMIF('Balanza de Comprobación'!$B$215:$B$235,'PE2017'!A176,'Balanza de Comprobación'!$H$215:$H$235)</f>
        <v>0</v>
      </c>
      <c r="R176" s="36">
        <f t="shared" si="2"/>
        <v>0</v>
      </c>
    </row>
    <row r="177" spans="1:18">
      <c r="A177" s="6" t="s">
        <v>249</v>
      </c>
      <c r="B177" s="87" t="s">
        <v>250</v>
      </c>
      <c r="C177" s="88"/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8">
        <v>0</v>
      </c>
      <c r="Q177" s="36">
        <f>SUMIF('Balanza de Comprobación'!$B$215:$B$235,'PE2017'!A177,'Balanza de Comprobación'!$H$215:$H$235)</f>
        <v>0</v>
      </c>
      <c r="R177" s="36">
        <f t="shared" si="2"/>
        <v>0</v>
      </c>
    </row>
    <row r="178" spans="1:18" hidden="1">
      <c r="A178" s="4">
        <v>333</v>
      </c>
      <c r="B178" s="89" t="s">
        <v>251</v>
      </c>
      <c r="C178" s="90"/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36">
        <f>SUMIF('Balanza de Comprobación'!$B$215:$B$235,'PE2017'!A178,'Balanza de Comprobación'!$H$215:$H$235)</f>
        <v>0</v>
      </c>
      <c r="R178" s="36">
        <f t="shared" si="2"/>
        <v>0</v>
      </c>
    </row>
    <row r="179" spans="1:18">
      <c r="A179" s="6">
        <v>33301</v>
      </c>
      <c r="B179" s="87" t="s">
        <v>252</v>
      </c>
      <c r="C179" s="88"/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8">
        <v>0</v>
      </c>
      <c r="Q179" s="36">
        <f>SUMIF('Balanza de Comprobación'!$B$215:$B$235,'PE2017'!A179,'Balanza de Comprobación'!$H$215:$H$235)</f>
        <v>0</v>
      </c>
      <c r="R179" s="36">
        <f t="shared" si="2"/>
        <v>0</v>
      </c>
    </row>
    <row r="180" spans="1:18">
      <c r="A180" s="6">
        <v>33302</v>
      </c>
      <c r="B180" s="87" t="s">
        <v>253</v>
      </c>
      <c r="C180" s="88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8">
        <v>0</v>
      </c>
      <c r="Q180" s="36">
        <f>SUMIF('Balanza de Comprobación'!$B$215:$B$235,'PE2017'!A180,'Balanza de Comprobación'!$H$215:$H$235)</f>
        <v>0</v>
      </c>
      <c r="R180" s="36">
        <f t="shared" si="2"/>
        <v>0</v>
      </c>
    </row>
    <row r="181" spans="1:18" hidden="1">
      <c r="A181" s="4">
        <v>334</v>
      </c>
      <c r="B181" s="89" t="s">
        <v>254</v>
      </c>
      <c r="C181" s="90"/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36">
        <f>SUMIF('Balanza de Comprobación'!$B$215:$B$235,'PE2017'!A181,'Balanza de Comprobación'!$H$215:$H$235)</f>
        <v>0</v>
      </c>
      <c r="R181" s="36">
        <f t="shared" si="2"/>
        <v>0</v>
      </c>
    </row>
    <row r="182" spans="1:18">
      <c r="A182" s="6">
        <v>33401</v>
      </c>
      <c r="B182" s="87" t="s">
        <v>255</v>
      </c>
      <c r="C182" s="88"/>
      <c r="D182" s="7">
        <v>0</v>
      </c>
      <c r="E182" s="7">
        <v>0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8">
        <v>0</v>
      </c>
      <c r="Q182" s="36">
        <f>SUMIF('Balanza de Comprobación'!$B$215:$B$235,'PE2017'!A182,'Balanza de Comprobación'!$H$215:$H$235)</f>
        <v>0</v>
      </c>
      <c r="R182" s="36">
        <f t="shared" si="2"/>
        <v>0</v>
      </c>
    </row>
    <row r="183" spans="1:18" hidden="1">
      <c r="A183" s="4">
        <v>336</v>
      </c>
      <c r="B183" s="89" t="s">
        <v>256</v>
      </c>
      <c r="C183" s="90"/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36">
        <f>SUMIF('Balanza de Comprobación'!$B$215:$B$235,'PE2017'!A183,'Balanza de Comprobación'!$H$215:$H$235)</f>
        <v>0</v>
      </c>
      <c r="R183" s="36">
        <f t="shared" si="2"/>
        <v>0</v>
      </c>
    </row>
    <row r="184" spans="1:18">
      <c r="A184" s="6" t="s">
        <v>257</v>
      </c>
      <c r="B184" s="87" t="s">
        <v>258</v>
      </c>
      <c r="C184" s="88"/>
      <c r="D184" s="7">
        <v>0</v>
      </c>
      <c r="E184" s="7">
        <v>0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8">
        <v>0</v>
      </c>
      <c r="Q184" s="36">
        <f>SUMIF('Balanza de Comprobación'!$B$215:$B$235,'PE2017'!A184,'Balanza de Comprobación'!$H$215:$H$235)</f>
        <v>0</v>
      </c>
      <c r="R184" s="36">
        <f t="shared" si="2"/>
        <v>0</v>
      </c>
    </row>
    <row r="185" spans="1:18">
      <c r="A185" s="6">
        <v>33603</v>
      </c>
      <c r="B185" s="87" t="s">
        <v>259</v>
      </c>
      <c r="C185" s="88"/>
      <c r="D185" s="7">
        <v>0</v>
      </c>
      <c r="E185" s="7">
        <v>0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8">
        <v>0</v>
      </c>
      <c r="Q185" s="36">
        <f>SUMIF('Balanza de Comprobación'!$B$215:$B$235,'PE2017'!A185,'Balanza de Comprobación'!$H$215:$H$235)</f>
        <v>0</v>
      </c>
      <c r="R185" s="36">
        <f t="shared" si="2"/>
        <v>0</v>
      </c>
    </row>
    <row r="186" spans="1:18">
      <c r="A186" s="6" t="s">
        <v>260</v>
      </c>
      <c r="B186" s="87" t="s">
        <v>261</v>
      </c>
      <c r="C186" s="88"/>
      <c r="D186" s="7">
        <v>0</v>
      </c>
      <c r="E186" s="7">
        <v>0</v>
      </c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8">
        <v>0</v>
      </c>
      <c r="Q186" s="36">
        <f>SUMIF('Balanza de Comprobación'!$B$215:$B$235,'PE2017'!A186,'Balanza de Comprobación'!$H$215:$H$235)</f>
        <v>0</v>
      </c>
      <c r="R186" s="36">
        <f t="shared" si="2"/>
        <v>0</v>
      </c>
    </row>
    <row r="187" spans="1:18">
      <c r="A187" s="6" t="s">
        <v>262</v>
      </c>
      <c r="B187" s="87" t="s">
        <v>263</v>
      </c>
      <c r="C187" s="88"/>
      <c r="D187" s="7">
        <v>0</v>
      </c>
      <c r="E187" s="7">
        <v>0</v>
      </c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8">
        <v>0</v>
      </c>
      <c r="Q187" s="36">
        <f>SUMIF('Balanza de Comprobación'!$B$215:$B$235,'PE2017'!A187,'Balanza de Comprobación'!$H$215:$H$235)</f>
        <v>0</v>
      </c>
      <c r="R187" s="36">
        <f t="shared" si="2"/>
        <v>0</v>
      </c>
    </row>
    <row r="188" spans="1:18" hidden="1">
      <c r="A188" s="4">
        <v>338</v>
      </c>
      <c r="B188" s="89" t="s">
        <v>264</v>
      </c>
      <c r="C188" s="90"/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36">
        <f>SUMIF('Balanza de Comprobación'!$B$215:$B$235,'PE2017'!A188,'Balanza de Comprobación'!$H$215:$H$235)</f>
        <v>0</v>
      </c>
      <c r="R188" s="36">
        <f t="shared" si="2"/>
        <v>0</v>
      </c>
    </row>
    <row r="189" spans="1:18">
      <c r="A189" s="6">
        <v>33801</v>
      </c>
      <c r="B189" s="87" t="s">
        <v>265</v>
      </c>
      <c r="C189" s="88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8">
        <v>0</v>
      </c>
      <c r="Q189" s="36">
        <f>SUMIF('Balanza de Comprobación'!$B$215:$B$235,'PE2017'!A189,'Balanza de Comprobación'!$H$215:$H$235)</f>
        <v>0</v>
      </c>
      <c r="R189" s="36">
        <f t="shared" si="2"/>
        <v>0</v>
      </c>
    </row>
    <row r="190" spans="1:18" hidden="1">
      <c r="A190" s="4">
        <v>3400</v>
      </c>
      <c r="B190" s="89" t="s">
        <v>266</v>
      </c>
      <c r="C190" s="90"/>
      <c r="D190" s="9">
        <v>450</v>
      </c>
      <c r="E190" s="9">
        <v>60950</v>
      </c>
      <c r="F190" s="9">
        <v>450</v>
      </c>
      <c r="G190" s="9">
        <v>450</v>
      </c>
      <c r="H190" s="9">
        <v>450</v>
      </c>
      <c r="I190" s="9">
        <v>450</v>
      </c>
      <c r="J190" s="9">
        <v>450</v>
      </c>
      <c r="K190" s="9">
        <v>450</v>
      </c>
      <c r="L190" s="9">
        <v>450</v>
      </c>
      <c r="M190" s="9">
        <v>450</v>
      </c>
      <c r="N190" s="9">
        <v>450</v>
      </c>
      <c r="O190" s="9">
        <v>450</v>
      </c>
      <c r="P190" s="9">
        <v>65900</v>
      </c>
      <c r="Q190" s="36">
        <f>SUMIF('Balanza de Comprobación'!$B$215:$B$235,'PE2017'!A190,'Balanza de Comprobación'!$H$215:$H$235)</f>
        <v>0</v>
      </c>
      <c r="R190" s="36">
        <f t="shared" si="2"/>
        <v>0</v>
      </c>
    </row>
    <row r="191" spans="1:18" hidden="1">
      <c r="A191" s="4">
        <v>341</v>
      </c>
      <c r="B191" s="89" t="s">
        <v>267</v>
      </c>
      <c r="C191" s="90"/>
      <c r="D191" s="9">
        <v>450</v>
      </c>
      <c r="E191" s="9">
        <v>450</v>
      </c>
      <c r="F191" s="9">
        <v>450</v>
      </c>
      <c r="G191" s="9">
        <v>450</v>
      </c>
      <c r="H191" s="9">
        <v>450</v>
      </c>
      <c r="I191" s="9">
        <v>450</v>
      </c>
      <c r="J191" s="9">
        <v>450</v>
      </c>
      <c r="K191" s="9">
        <v>450</v>
      </c>
      <c r="L191" s="9">
        <v>450</v>
      </c>
      <c r="M191" s="9">
        <v>450</v>
      </c>
      <c r="N191" s="9">
        <v>450</v>
      </c>
      <c r="O191" s="9">
        <v>450</v>
      </c>
      <c r="P191" s="9">
        <v>5400</v>
      </c>
      <c r="Q191" s="36">
        <f>SUMIF('Balanza de Comprobación'!$B$215:$B$235,'PE2017'!A191,'Balanza de Comprobación'!$H$215:$H$235)</f>
        <v>0</v>
      </c>
      <c r="R191" s="36">
        <f t="shared" si="2"/>
        <v>0</v>
      </c>
    </row>
    <row r="192" spans="1:18">
      <c r="A192" s="6">
        <v>34101</v>
      </c>
      <c r="B192" s="87" t="s">
        <v>268</v>
      </c>
      <c r="C192" s="88"/>
      <c r="D192" s="7">
        <v>450</v>
      </c>
      <c r="E192" s="7">
        <v>450</v>
      </c>
      <c r="F192" s="7">
        <v>450</v>
      </c>
      <c r="G192" s="7">
        <v>450</v>
      </c>
      <c r="H192" s="7">
        <v>450</v>
      </c>
      <c r="I192" s="7">
        <v>450</v>
      </c>
      <c r="J192" s="7">
        <v>450</v>
      </c>
      <c r="K192" s="7">
        <v>450</v>
      </c>
      <c r="L192" s="7">
        <v>450</v>
      </c>
      <c r="M192" s="7">
        <v>450</v>
      </c>
      <c r="N192" s="7">
        <v>450</v>
      </c>
      <c r="O192" s="7">
        <v>450</v>
      </c>
      <c r="P192" s="8">
        <v>5400</v>
      </c>
      <c r="Q192" s="36">
        <f>SUMIF('Balanza de Comprobación'!$B$215:$B$235,'PE2017'!A192,'Balanza de Comprobación'!$H$215:$H$235)</f>
        <v>0</v>
      </c>
      <c r="R192" s="36">
        <f t="shared" si="2"/>
        <v>0</v>
      </c>
    </row>
    <row r="193" spans="1:18" hidden="1">
      <c r="A193" s="4" t="s">
        <v>269</v>
      </c>
      <c r="B193" s="89" t="s">
        <v>270</v>
      </c>
      <c r="C193" s="90"/>
      <c r="D193" s="9">
        <v>0</v>
      </c>
      <c r="E193" s="9">
        <v>0</v>
      </c>
      <c r="F193" s="9">
        <v>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36">
        <f>SUMIF('Balanza de Comprobación'!$B$215:$B$235,'PE2017'!A193,'Balanza de Comprobación'!$H$215:$H$235)</f>
        <v>0</v>
      </c>
      <c r="R193" s="36">
        <f t="shared" si="2"/>
        <v>0</v>
      </c>
    </row>
    <row r="194" spans="1:18">
      <c r="A194" s="6" t="s">
        <v>271</v>
      </c>
      <c r="B194" s="87" t="s">
        <v>272</v>
      </c>
      <c r="C194" s="88"/>
      <c r="D194" s="7">
        <v>0</v>
      </c>
      <c r="E194" s="7">
        <v>0</v>
      </c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8">
        <v>0</v>
      </c>
      <c r="Q194" s="36">
        <f>SUMIF('Balanza de Comprobación'!$B$215:$B$235,'PE2017'!A194,'Balanza de Comprobación'!$H$215:$H$235)</f>
        <v>0</v>
      </c>
      <c r="R194" s="36">
        <f t="shared" si="2"/>
        <v>0</v>
      </c>
    </row>
    <row r="195" spans="1:18" hidden="1">
      <c r="A195" s="4">
        <v>343</v>
      </c>
      <c r="B195" s="89" t="s">
        <v>273</v>
      </c>
      <c r="C195" s="90"/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36">
        <f>SUMIF('Balanza de Comprobación'!$B$215:$B$235,'PE2017'!A195,'Balanza de Comprobación'!$H$215:$H$235)</f>
        <v>0</v>
      </c>
      <c r="R195" s="36">
        <f t="shared" si="2"/>
        <v>0</v>
      </c>
    </row>
    <row r="196" spans="1:18">
      <c r="A196" s="6">
        <v>34301</v>
      </c>
      <c r="B196" s="87" t="s">
        <v>274</v>
      </c>
      <c r="C196" s="88"/>
      <c r="D196" s="7">
        <v>0</v>
      </c>
      <c r="E196" s="7">
        <v>0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8">
        <v>0</v>
      </c>
      <c r="Q196" s="36">
        <f>SUMIF('Balanza de Comprobación'!$B$215:$B$235,'PE2017'!A196,'Balanza de Comprobación'!$H$215:$H$235)</f>
        <v>0</v>
      </c>
      <c r="R196" s="36">
        <f t="shared" si="2"/>
        <v>0</v>
      </c>
    </row>
    <row r="197" spans="1:18" hidden="1">
      <c r="A197" s="4">
        <v>344</v>
      </c>
      <c r="B197" s="89" t="s">
        <v>275</v>
      </c>
      <c r="C197" s="90"/>
      <c r="D197" s="9">
        <v>0</v>
      </c>
      <c r="E197" s="9">
        <v>0</v>
      </c>
      <c r="F197" s="9">
        <v>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36">
        <f>SUMIF('Balanza de Comprobación'!$B$215:$B$235,'PE2017'!A197,'Balanza de Comprobación'!$H$215:$H$235)</f>
        <v>0</v>
      </c>
      <c r="R197" s="36">
        <f t="shared" ref="R197:R260" si="3">IF(Q197&gt;0,Q197*1.04,0)</f>
        <v>0</v>
      </c>
    </row>
    <row r="198" spans="1:18">
      <c r="A198" s="6">
        <v>34401</v>
      </c>
      <c r="B198" s="87" t="s">
        <v>276</v>
      </c>
      <c r="C198" s="88"/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8">
        <v>0</v>
      </c>
      <c r="Q198" s="36">
        <f>SUMIF('Balanza de Comprobación'!$B$215:$B$235,'PE2017'!A198,'Balanza de Comprobación'!$H$215:$H$235)</f>
        <v>2714.4</v>
      </c>
      <c r="R198" s="36">
        <f t="shared" si="3"/>
        <v>2822.9760000000001</v>
      </c>
    </row>
    <row r="199" spans="1:18" hidden="1">
      <c r="A199" s="4" t="s">
        <v>277</v>
      </c>
      <c r="B199" s="89" t="s">
        <v>278</v>
      </c>
      <c r="C199" s="90"/>
      <c r="D199" s="9">
        <v>0</v>
      </c>
      <c r="E199" s="9">
        <v>10500</v>
      </c>
      <c r="F199" s="9">
        <v>0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10500</v>
      </c>
      <c r="Q199" s="36">
        <f>SUMIF('Balanza de Comprobación'!$B$215:$B$235,'PE2017'!A199,'Balanza de Comprobación'!$H$215:$H$235)</f>
        <v>0</v>
      </c>
      <c r="R199" s="36">
        <f t="shared" si="3"/>
        <v>0</v>
      </c>
    </row>
    <row r="200" spans="1:18">
      <c r="A200" s="6" t="s">
        <v>279</v>
      </c>
      <c r="B200" s="87" t="s">
        <v>280</v>
      </c>
      <c r="C200" s="88"/>
      <c r="D200" s="7">
        <v>0</v>
      </c>
      <c r="E200" s="7">
        <v>10500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8">
        <v>10500</v>
      </c>
      <c r="Q200" s="36">
        <f>SUMIF('Balanza de Comprobación'!$B$215:$B$235,'PE2017'!A200,'Balanza de Comprobación'!$H$215:$H$235)</f>
        <v>0</v>
      </c>
      <c r="R200" s="36">
        <f t="shared" si="3"/>
        <v>0</v>
      </c>
    </row>
    <row r="201" spans="1:18" hidden="1">
      <c r="A201" s="4">
        <v>346</v>
      </c>
      <c r="B201" s="89" t="s">
        <v>281</v>
      </c>
      <c r="C201" s="90"/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36">
        <f>SUMIF('Balanza de Comprobación'!$B$215:$B$235,'PE2017'!A201,'Balanza de Comprobación'!$H$215:$H$235)</f>
        <v>0</v>
      </c>
      <c r="R201" s="36">
        <f t="shared" si="3"/>
        <v>0</v>
      </c>
    </row>
    <row r="202" spans="1:18">
      <c r="A202" s="6">
        <v>34601</v>
      </c>
      <c r="B202" s="87" t="s">
        <v>282</v>
      </c>
      <c r="C202" s="88"/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8">
        <v>0</v>
      </c>
      <c r="Q202" s="36">
        <f>SUMIF('Balanza de Comprobación'!$B$215:$B$235,'PE2017'!A202,'Balanza de Comprobación'!$H$215:$H$235)</f>
        <v>0</v>
      </c>
      <c r="R202" s="36">
        <f t="shared" si="3"/>
        <v>0</v>
      </c>
    </row>
    <row r="203" spans="1:18" hidden="1">
      <c r="A203" s="4">
        <v>347</v>
      </c>
      <c r="B203" s="89" t="s">
        <v>283</v>
      </c>
      <c r="C203" s="90"/>
      <c r="D203" s="9">
        <v>0</v>
      </c>
      <c r="E203" s="9">
        <v>50000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50000</v>
      </c>
      <c r="Q203" s="36">
        <f>SUMIF('Balanza de Comprobación'!$B$215:$B$235,'PE2017'!A203,'Balanza de Comprobación'!$H$215:$H$235)</f>
        <v>0</v>
      </c>
      <c r="R203" s="36">
        <f t="shared" si="3"/>
        <v>0</v>
      </c>
    </row>
    <row r="204" spans="1:18">
      <c r="A204" s="6">
        <v>34701</v>
      </c>
      <c r="B204" s="87" t="s">
        <v>284</v>
      </c>
      <c r="C204" s="88"/>
      <c r="D204" s="7">
        <v>0</v>
      </c>
      <c r="E204" s="7">
        <v>50000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8">
        <v>50000</v>
      </c>
      <c r="Q204" s="36">
        <f>SUMIF('Balanza de Comprobación'!$B$215:$B$235,'PE2017'!A204,'Balanza de Comprobación'!$H$215:$H$235)</f>
        <v>1856</v>
      </c>
      <c r="R204" s="36">
        <f t="shared" si="3"/>
        <v>1930.24</v>
      </c>
    </row>
    <row r="205" spans="1:18" hidden="1">
      <c r="A205" s="4">
        <v>3500</v>
      </c>
      <c r="B205" s="89" t="s">
        <v>285</v>
      </c>
      <c r="C205" s="90"/>
      <c r="D205" s="9">
        <v>3000</v>
      </c>
      <c r="E205" s="9">
        <v>53000</v>
      </c>
      <c r="F205" s="9">
        <v>3000</v>
      </c>
      <c r="G205" s="9">
        <v>3000</v>
      </c>
      <c r="H205" s="9">
        <v>2000</v>
      </c>
      <c r="I205" s="9">
        <v>2000</v>
      </c>
      <c r="J205" s="9">
        <v>2000</v>
      </c>
      <c r="K205" s="9">
        <v>2000</v>
      </c>
      <c r="L205" s="9">
        <v>3000</v>
      </c>
      <c r="M205" s="9">
        <v>3000</v>
      </c>
      <c r="N205" s="9">
        <v>3000</v>
      </c>
      <c r="O205" s="9">
        <v>3000</v>
      </c>
      <c r="P205" s="9">
        <v>82000</v>
      </c>
      <c r="Q205" s="36">
        <f>SUMIF('Balanza de Comprobación'!$B$215:$B$235,'PE2017'!A205,'Balanza de Comprobación'!$H$215:$H$235)</f>
        <v>0</v>
      </c>
      <c r="R205" s="36">
        <f t="shared" si="3"/>
        <v>0</v>
      </c>
    </row>
    <row r="206" spans="1:18" hidden="1">
      <c r="A206" s="4">
        <v>351</v>
      </c>
      <c r="B206" s="89" t="s">
        <v>286</v>
      </c>
      <c r="C206" s="90"/>
      <c r="D206" s="9">
        <v>1000</v>
      </c>
      <c r="E206" s="9">
        <v>1000</v>
      </c>
      <c r="F206" s="9">
        <v>1000</v>
      </c>
      <c r="G206" s="9">
        <v>1000</v>
      </c>
      <c r="H206" s="9">
        <v>1000</v>
      </c>
      <c r="I206" s="9">
        <v>1000</v>
      </c>
      <c r="J206" s="9">
        <v>1000</v>
      </c>
      <c r="K206" s="9">
        <v>1000</v>
      </c>
      <c r="L206" s="9">
        <v>1000</v>
      </c>
      <c r="M206" s="9">
        <v>1000</v>
      </c>
      <c r="N206" s="9">
        <v>1000</v>
      </c>
      <c r="O206" s="9">
        <v>1000</v>
      </c>
      <c r="P206" s="9">
        <v>12000</v>
      </c>
      <c r="Q206" s="36">
        <f>SUMIF('Balanza de Comprobación'!$B$215:$B$235,'PE2017'!A206,'Balanza de Comprobación'!$H$215:$H$235)</f>
        <v>0</v>
      </c>
      <c r="R206" s="36">
        <f t="shared" si="3"/>
        <v>0</v>
      </c>
    </row>
    <row r="207" spans="1:18">
      <c r="A207" s="6">
        <v>35101</v>
      </c>
      <c r="B207" s="87" t="s">
        <v>287</v>
      </c>
      <c r="C207" s="88"/>
      <c r="D207" s="7">
        <v>1000</v>
      </c>
      <c r="E207" s="7">
        <v>1000</v>
      </c>
      <c r="F207" s="7">
        <v>1000</v>
      </c>
      <c r="G207" s="7">
        <v>1000</v>
      </c>
      <c r="H207" s="7">
        <v>1000</v>
      </c>
      <c r="I207" s="7">
        <v>1000</v>
      </c>
      <c r="J207" s="7">
        <v>1000</v>
      </c>
      <c r="K207" s="7">
        <v>1000</v>
      </c>
      <c r="L207" s="7">
        <v>1000</v>
      </c>
      <c r="M207" s="7">
        <v>1000</v>
      </c>
      <c r="N207" s="7">
        <v>1000</v>
      </c>
      <c r="O207" s="7">
        <v>1000</v>
      </c>
      <c r="P207" s="8">
        <v>12000</v>
      </c>
      <c r="Q207" s="36">
        <f>SUMIF('Balanza de Comprobación'!$B$215:$B$235,'PE2017'!A207,'Balanza de Comprobación'!$H$215:$H$235)</f>
        <v>0</v>
      </c>
      <c r="R207" s="36">
        <f t="shared" si="3"/>
        <v>0</v>
      </c>
    </row>
    <row r="208" spans="1:18">
      <c r="A208" s="6">
        <v>35102</v>
      </c>
      <c r="B208" s="87" t="s">
        <v>288</v>
      </c>
      <c r="C208" s="88"/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8">
        <v>0</v>
      </c>
      <c r="Q208" s="36">
        <f>SUMIF('Balanza de Comprobación'!$B$215:$B$235,'PE2017'!A208,'Balanza de Comprobación'!$H$215:$H$235)</f>
        <v>0</v>
      </c>
      <c r="R208" s="36">
        <f t="shared" si="3"/>
        <v>0</v>
      </c>
    </row>
    <row r="209" spans="1:18">
      <c r="A209" s="6">
        <v>35103</v>
      </c>
      <c r="B209" s="87" t="s">
        <v>289</v>
      </c>
      <c r="C209" s="88"/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8">
        <v>0</v>
      </c>
      <c r="Q209" s="36">
        <f>SUMIF('Balanza de Comprobación'!$B$215:$B$235,'PE2017'!A209,'Balanza de Comprobación'!$H$215:$H$235)</f>
        <v>0</v>
      </c>
      <c r="R209" s="36">
        <f t="shared" si="3"/>
        <v>0</v>
      </c>
    </row>
    <row r="210" spans="1:18">
      <c r="A210" s="6">
        <v>35104</v>
      </c>
      <c r="B210" s="87" t="s">
        <v>290</v>
      </c>
      <c r="C210" s="88"/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8">
        <v>0</v>
      </c>
      <c r="Q210" s="36">
        <f>SUMIF('Balanza de Comprobación'!$B$215:$B$235,'PE2017'!A210,'Balanza de Comprobación'!$H$215:$H$235)</f>
        <v>0</v>
      </c>
      <c r="R210" s="36">
        <f t="shared" si="3"/>
        <v>0</v>
      </c>
    </row>
    <row r="211" spans="1:18" hidden="1">
      <c r="A211" s="4">
        <v>352</v>
      </c>
      <c r="B211" s="89" t="s">
        <v>291</v>
      </c>
      <c r="C211" s="90"/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36">
        <f>SUMIF('Balanza de Comprobación'!$B$215:$B$235,'PE2017'!A211,'Balanza de Comprobación'!$H$215:$H$235)</f>
        <v>0</v>
      </c>
      <c r="R211" s="36">
        <f t="shared" si="3"/>
        <v>0</v>
      </c>
    </row>
    <row r="212" spans="1:18">
      <c r="A212" s="6">
        <v>35201</v>
      </c>
      <c r="B212" s="87" t="s">
        <v>292</v>
      </c>
      <c r="C212" s="88"/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8">
        <v>0</v>
      </c>
      <c r="Q212" s="36">
        <f>SUMIF('Balanza de Comprobación'!$B$215:$B$235,'PE2017'!A212,'Balanza de Comprobación'!$H$215:$H$235)</f>
        <v>135</v>
      </c>
      <c r="R212" s="36">
        <f t="shared" si="3"/>
        <v>140.4</v>
      </c>
    </row>
    <row r="213" spans="1:18">
      <c r="A213" s="6">
        <v>35202</v>
      </c>
      <c r="B213" s="87" t="s">
        <v>293</v>
      </c>
      <c r="C213" s="88"/>
      <c r="D213" s="7">
        <v>0</v>
      </c>
      <c r="E213" s="7">
        <v>0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8">
        <v>0</v>
      </c>
      <c r="Q213" s="36">
        <f>SUMIF('Balanza de Comprobación'!$B$215:$B$235,'PE2017'!A213,'Balanza de Comprobación'!$H$215:$H$235)</f>
        <v>0</v>
      </c>
      <c r="R213" s="36">
        <f t="shared" si="3"/>
        <v>0</v>
      </c>
    </row>
    <row r="214" spans="1:18" hidden="1">
      <c r="A214" s="4">
        <v>353</v>
      </c>
      <c r="B214" s="89" t="s">
        <v>294</v>
      </c>
      <c r="C214" s="90"/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36">
        <f>SUMIF('Balanza de Comprobación'!$B$215:$B$235,'PE2017'!A214,'Balanza de Comprobación'!$H$215:$H$235)</f>
        <v>0</v>
      </c>
      <c r="R214" s="36">
        <f t="shared" si="3"/>
        <v>0</v>
      </c>
    </row>
    <row r="215" spans="1:18">
      <c r="A215" s="6" t="s">
        <v>295</v>
      </c>
      <c r="B215" s="87" t="s">
        <v>296</v>
      </c>
      <c r="C215" s="88"/>
      <c r="D215" s="7">
        <v>0</v>
      </c>
      <c r="E215" s="7">
        <v>0</v>
      </c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8">
        <v>0</v>
      </c>
      <c r="Q215" s="36">
        <f>SUMIF('Balanza de Comprobación'!$B$215:$B$235,'PE2017'!A215,'Balanza de Comprobación'!$H$215:$H$235)</f>
        <v>0</v>
      </c>
      <c r="R215" s="36">
        <f t="shared" si="3"/>
        <v>0</v>
      </c>
    </row>
    <row r="216" spans="1:18">
      <c r="A216" s="6">
        <v>35302</v>
      </c>
      <c r="B216" s="87" t="s">
        <v>297</v>
      </c>
      <c r="C216" s="88"/>
      <c r="D216" s="7">
        <v>0</v>
      </c>
      <c r="E216" s="7">
        <v>0</v>
      </c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8">
        <v>0</v>
      </c>
      <c r="Q216" s="36">
        <f>SUMIF('Balanza de Comprobación'!$B$215:$B$235,'PE2017'!A216,'Balanza de Comprobación'!$H$215:$H$235)</f>
        <v>0</v>
      </c>
      <c r="R216" s="36">
        <f t="shared" si="3"/>
        <v>0</v>
      </c>
    </row>
    <row r="217" spans="1:18" hidden="1">
      <c r="A217" s="4">
        <v>355</v>
      </c>
      <c r="B217" s="89" t="s">
        <v>298</v>
      </c>
      <c r="C217" s="90"/>
      <c r="D217" s="9">
        <v>2000</v>
      </c>
      <c r="E217" s="9">
        <v>2000</v>
      </c>
      <c r="F217" s="9">
        <v>2000</v>
      </c>
      <c r="G217" s="9">
        <v>2000</v>
      </c>
      <c r="H217" s="9">
        <v>1000</v>
      </c>
      <c r="I217" s="9">
        <v>1000</v>
      </c>
      <c r="J217" s="9">
        <v>1000</v>
      </c>
      <c r="K217" s="9">
        <v>1000</v>
      </c>
      <c r="L217" s="9">
        <v>2000</v>
      </c>
      <c r="M217" s="9">
        <v>2000</v>
      </c>
      <c r="N217" s="9">
        <v>2000</v>
      </c>
      <c r="O217" s="9">
        <v>2000</v>
      </c>
      <c r="P217" s="9">
        <v>20000</v>
      </c>
      <c r="Q217" s="36">
        <f>SUMIF('Balanza de Comprobación'!$B$215:$B$235,'PE2017'!A217,'Balanza de Comprobación'!$H$215:$H$235)</f>
        <v>0</v>
      </c>
      <c r="R217" s="36">
        <f t="shared" si="3"/>
        <v>0</v>
      </c>
    </row>
    <row r="218" spans="1:18">
      <c r="A218" s="6">
        <v>35501</v>
      </c>
      <c r="B218" s="87" t="s">
        <v>299</v>
      </c>
      <c r="C218" s="88"/>
      <c r="D218" s="7">
        <v>2000</v>
      </c>
      <c r="E218" s="7">
        <v>2000</v>
      </c>
      <c r="F218" s="7">
        <v>2000</v>
      </c>
      <c r="G218" s="7">
        <v>2000</v>
      </c>
      <c r="H218" s="7">
        <v>1000</v>
      </c>
      <c r="I218" s="7">
        <v>1000</v>
      </c>
      <c r="J218" s="7">
        <v>1000</v>
      </c>
      <c r="K218" s="7">
        <v>1000</v>
      </c>
      <c r="L218" s="7">
        <v>2000</v>
      </c>
      <c r="M218" s="7">
        <v>2000</v>
      </c>
      <c r="N218" s="7">
        <v>2000</v>
      </c>
      <c r="O218" s="7">
        <v>2000</v>
      </c>
      <c r="P218" s="8">
        <v>20000</v>
      </c>
      <c r="Q218" s="36">
        <f>SUMIF('Balanza de Comprobación'!$B$215:$B$235,'PE2017'!A218,'Balanza de Comprobación'!$H$215:$H$235)</f>
        <v>0</v>
      </c>
      <c r="R218" s="36">
        <f t="shared" si="3"/>
        <v>0</v>
      </c>
    </row>
    <row r="219" spans="1:18" hidden="1">
      <c r="A219" s="4">
        <v>357</v>
      </c>
      <c r="B219" s="89" t="s">
        <v>300</v>
      </c>
      <c r="C219" s="90"/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36">
        <f>SUMIF('Balanza de Comprobación'!$B$215:$B$235,'PE2017'!A219,'Balanza de Comprobación'!$H$215:$H$235)</f>
        <v>0</v>
      </c>
      <c r="R219" s="36">
        <f t="shared" si="3"/>
        <v>0</v>
      </c>
    </row>
    <row r="220" spans="1:18">
      <c r="A220" s="6">
        <v>35701</v>
      </c>
      <c r="B220" s="87" t="s">
        <v>301</v>
      </c>
      <c r="C220" s="88"/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8">
        <v>0</v>
      </c>
      <c r="Q220" s="36">
        <f>SUMIF('Balanza de Comprobación'!$B$215:$B$235,'PE2017'!A220,'Balanza de Comprobación'!$H$215:$H$235)</f>
        <v>0</v>
      </c>
      <c r="R220" s="36">
        <f t="shared" si="3"/>
        <v>0</v>
      </c>
    </row>
    <row r="221" spans="1:18">
      <c r="A221" s="6">
        <v>35702</v>
      </c>
      <c r="B221" s="87" t="s">
        <v>302</v>
      </c>
      <c r="C221" s="88"/>
      <c r="D221" s="7">
        <v>0</v>
      </c>
      <c r="E221" s="7">
        <v>0</v>
      </c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8">
        <v>0</v>
      </c>
      <c r="Q221" s="36">
        <f>SUMIF('Balanza de Comprobación'!$B$215:$B$235,'PE2017'!A221,'Balanza de Comprobación'!$H$215:$H$235)</f>
        <v>0</v>
      </c>
      <c r="R221" s="36">
        <f t="shared" si="3"/>
        <v>0</v>
      </c>
    </row>
    <row r="222" spans="1:18">
      <c r="A222" s="6">
        <v>35703</v>
      </c>
      <c r="B222" s="87" t="s">
        <v>303</v>
      </c>
      <c r="C222" s="88"/>
      <c r="D222" s="7">
        <v>0</v>
      </c>
      <c r="E222" s="7">
        <v>0</v>
      </c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8">
        <v>0</v>
      </c>
      <c r="Q222" s="36">
        <f>SUMIF('Balanza de Comprobación'!$B$215:$B$235,'PE2017'!A222,'Balanza de Comprobación'!$H$215:$H$235)</f>
        <v>0</v>
      </c>
      <c r="R222" s="36">
        <f t="shared" si="3"/>
        <v>0</v>
      </c>
    </row>
    <row r="223" spans="1:18" hidden="1">
      <c r="A223" s="4" t="s">
        <v>304</v>
      </c>
      <c r="B223" s="89" t="s">
        <v>305</v>
      </c>
      <c r="C223" s="90"/>
      <c r="D223" s="9">
        <v>0</v>
      </c>
      <c r="E223" s="9">
        <v>50000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50000</v>
      </c>
      <c r="Q223" s="36">
        <f>SUMIF('Balanza de Comprobación'!$B$215:$B$235,'PE2017'!A223,'Balanza de Comprobación'!$H$215:$H$235)</f>
        <v>0</v>
      </c>
      <c r="R223" s="36">
        <f t="shared" si="3"/>
        <v>0</v>
      </c>
    </row>
    <row r="224" spans="1:18">
      <c r="A224" s="6" t="s">
        <v>306</v>
      </c>
      <c r="B224" s="87" t="s">
        <v>307</v>
      </c>
      <c r="C224" s="88"/>
      <c r="D224" s="7">
        <v>0</v>
      </c>
      <c r="E224" s="7">
        <v>50000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8">
        <v>50000</v>
      </c>
      <c r="Q224" s="36">
        <f>SUMIF('Balanza de Comprobación'!$B$215:$B$235,'PE2017'!A224,'Balanza de Comprobación'!$H$215:$H$235)</f>
        <v>0</v>
      </c>
      <c r="R224" s="36">
        <f t="shared" si="3"/>
        <v>0</v>
      </c>
    </row>
    <row r="225" spans="1:18" hidden="1">
      <c r="A225" s="4">
        <v>359</v>
      </c>
      <c r="B225" s="89" t="s">
        <v>308</v>
      </c>
      <c r="C225" s="90"/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36">
        <f>SUMIF('Balanza de Comprobación'!$B$215:$B$235,'PE2017'!A225,'Balanza de Comprobación'!$H$215:$H$235)</f>
        <v>0</v>
      </c>
      <c r="R225" s="36">
        <f t="shared" si="3"/>
        <v>0</v>
      </c>
    </row>
    <row r="226" spans="1:18">
      <c r="A226" s="6">
        <v>35901</v>
      </c>
      <c r="B226" s="87" t="s">
        <v>309</v>
      </c>
      <c r="C226" s="88"/>
      <c r="D226" s="7">
        <v>0</v>
      </c>
      <c r="E226" s="7">
        <v>0</v>
      </c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8">
        <v>0</v>
      </c>
      <c r="Q226" s="36">
        <f>SUMIF('Balanza de Comprobación'!$B$215:$B$235,'PE2017'!A226,'Balanza de Comprobación'!$H$215:$H$235)</f>
        <v>0</v>
      </c>
      <c r="R226" s="36">
        <f t="shared" si="3"/>
        <v>0</v>
      </c>
    </row>
    <row r="227" spans="1:18" hidden="1">
      <c r="A227" s="4">
        <v>3600</v>
      </c>
      <c r="B227" s="89" t="s">
        <v>310</v>
      </c>
      <c r="C227" s="90"/>
      <c r="D227" s="9">
        <v>286800</v>
      </c>
      <c r="E227" s="9">
        <v>241600</v>
      </c>
      <c r="F227" s="9">
        <v>0</v>
      </c>
      <c r="G227" s="9">
        <v>150000</v>
      </c>
      <c r="H227" s="9">
        <v>0</v>
      </c>
      <c r="I227" s="9">
        <v>10000</v>
      </c>
      <c r="J227" s="9">
        <v>10000</v>
      </c>
      <c r="K227" s="9">
        <v>0</v>
      </c>
      <c r="L227" s="9">
        <v>10000</v>
      </c>
      <c r="M227" s="9">
        <v>0</v>
      </c>
      <c r="N227" s="9">
        <v>0</v>
      </c>
      <c r="O227" s="9">
        <v>0</v>
      </c>
      <c r="P227" s="9">
        <v>708400</v>
      </c>
      <c r="Q227" s="36">
        <f>SUMIF('Balanza de Comprobación'!$B$215:$B$235,'PE2017'!A227,'Balanza de Comprobación'!$H$215:$H$235)</f>
        <v>0</v>
      </c>
      <c r="R227" s="36">
        <f t="shared" si="3"/>
        <v>0</v>
      </c>
    </row>
    <row r="228" spans="1:18" hidden="1">
      <c r="A228" s="4">
        <v>361</v>
      </c>
      <c r="B228" s="89" t="s">
        <v>311</v>
      </c>
      <c r="C228" s="90"/>
      <c r="D228" s="9">
        <v>286800</v>
      </c>
      <c r="E228" s="9">
        <v>218400</v>
      </c>
      <c r="F228" s="9">
        <v>0</v>
      </c>
      <c r="G228" s="9">
        <v>150000</v>
      </c>
      <c r="H228" s="9">
        <v>0</v>
      </c>
      <c r="I228" s="9">
        <v>10000</v>
      </c>
      <c r="J228" s="9">
        <v>10000</v>
      </c>
      <c r="K228" s="9">
        <v>0</v>
      </c>
      <c r="L228" s="9">
        <v>10000</v>
      </c>
      <c r="M228" s="9">
        <v>0</v>
      </c>
      <c r="N228" s="9">
        <v>0</v>
      </c>
      <c r="O228" s="9">
        <v>0</v>
      </c>
      <c r="P228" s="9">
        <v>685200</v>
      </c>
      <c r="Q228" s="36">
        <f>SUMIF('Balanza de Comprobación'!$B$215:$B$235,'PE2017'!A228,'Balanza de Comprobación'!$H$215:$H$235)</f>
        <v>0</v>
      </c>
      <c r="R228" s="36">
        <f t="shared" si="3"/>
        <v>0</v>
      </c>
    </row>
    <row r="229" spans="1:18">
      <c r="A229" s="6">
        <v>36101</v>
      </c>
      <c r="B229" s="87" t="s">
        <v>312</v>
      </c>
      <c r="C229" s="88"/>
      <c r="D229" s="7">
        <v>286800</v>
      </c>
      <c r="E229" s="7">
        <v>218400</v>
      </c>
      <c r="F229" s="7">
        <v>0</v>
      </c>
      <c r="G229" s="7">
        <v>150000</v>
      </c>
      <c r="H229" s="7">
        <v>0</v>
      </c>
      <c r="I229" s="7">
        <v>10000</v>
      </c>
      <c r="J229" s="7">
        <v>10000</v>
      </c>
      <c r="K229" s="7">
        <v>0</v>
      </c>
      <c r="L229" s="7">
        <v>10000</v>
      </c>
      <c r="M229" s="7">
        <v>0</v>
      </c>
      <c r="N229" s="7">
        <v>0</v>
      </c>
      <c r="O229" s="7">
        <v>0</v>
      </c>
      <c r="P229" s="8">
        <v>685200</v>
      </c>
      <c r="Q229" s="36">
        <f>SUMIF('Balanza de Comprobación'!$B$215:$B$235,'PE2017'!A229,'Balanza de Comprobación'!$H$215:$H$235)</f>
        <v>0</v>
      </c>
      <c r="R229" s="36">
        <f t="shared" si="3"/>
        <v>0</v>
      </c>
    </row>
    <row r="230" spans="1:18" hidden="1">
      <c r="A230" s="4">
        <v>362</v>
      </c>
      <c r="B230" s="89" t="s">
        <v>313</v>
      </c>
      <c r="C230" s="90"/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36">
        <f>SUMIF('Balanza de Comprobación'!$B$215:$B$235,'PE2017'!A230,'Balanza de Comprobación'!$H$215:$H$235)</f>
        <v>0</v>
      </c>
      <c r="R230" s="36">
        <f t="shared" si="3"/>
        <v>0</v>
      </c>
    </row>
    <row r="231" spans="1:18">
      <c r="A231" s="6">
        <v>36201</v>
      </c>
      <c r="B231" s="87" t="s">
        <v>314</v>
      </c>
      <c r="C231" s="88"/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8">
        <v>0</v>
      </c>
      <c r="Q231" s="36">
        <f>SUMIF('Balanza de Comprobación'!$B$215:$B$235,'PE2017'!A231,'Balanza de Comprobación'!$H$215:$H$235)</f>
        <v>0</v>
      </c>
      <c r="R231" s="36">
        <f t="shared" si="3"/>
        <v>0</v>
      </c>
    </row>
    <row r="232" spans="1:18" hidden="1">
      <c r="A232" s="4">
        <v>363</v>
      </c>
      <c r="B232" s="89" t="s">
        <v>315</v>
      </c>
      <c r="C232" s="90"/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36">
        <f>SUMIF('Balanza de Comprobación'!$B$215:$B$235,'PE2017'!A232,'Balanza de Comprobación'!$H$215:$H$235)</f>
        <v>0</v>
      </c>
      <c r="R232" s="36">
        <f t="shared" si="3"/>
        <v>0</v>
      </c>
    </row>
    <row r="233" spans="1:18">
      <c r="A233" s="6">
        <v>36301</v>
      </c>
      <c r="B233" s="87" t="s">
        <v>316</v>
      </c>
      <c r="C233" s="88"/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8">
        <v>0</v>
      </c>
      <c r="Q233" s="36">
        <f>SUMIF('Balanza de Comprobación'!$B$215:$B$235,'PE2017'!A233,'Balanza de Comprobación'!$H$215:$H$235)</f>
        <v>0</v>
      </c>
      <c r="R233" s="36">
        <f t="shared" si="3"/>
        <v>0</v>
      </c>
    </row>
    <row r="234" spans="1:18" hidden="1">
      <c r="A234" s="4">
        <v>364</v>
      </c>
      <c r="B234" s="89" t="s">
        <v>317</v>
      </c>
      <c r="C234" s="90"/>
      <c r="D234" s="9">
        <v>0</v>
      </c>
      <c r="E234" s="9">
        <v>23200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23200</v>
      </c>
      <c r="Q234" s="36">
        <f>SUMIF('Balanza de Comprobación'!$B$215:$B$235,'PE2017'!A234,'Balanza de Comprobación'!$H$215:$H$235)</f>
        <v>0</v>
      </c>
      <c r="R234" s="36">
        <f t="shared" si="3"/>
        <v>0</v>
      </c>
    </row>
    <row r="235" spans="1:18">
      <c r="A235" s="6">
        <v>36401</v>
      </c>
      <c r="B235" s="87" t="s">
        <v>318</v>
      </c>
      <c r="C235" s="88"/>
      <c r="D235" s="7">
        <v>0</v>
      </c>
      <c r="E235" s="7">
        <v>23200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8">
        <v>23200</v>
      </c>
      <c r="Q235" s="36">
        <f>SUMIF('Balanza de Comprobación'!$B$215:$B$235,'PE2017'!A235,'Balanza de Comprobación'!$H$215:$H$235)</f>
        <v>0</v>
      </c>
      <c r="R235" s="36">
        <f t="shared" si="3"/>
        <v>0</v>
      </c>
    </row>
    <row r="236" spans="1:18" hidden="1">
      <c r="A236" s="4">
        <v>366</v>
      </c>
      <c r="B236" s="89" t="s">
        <v>319</v>
      </c>
      <c r="C236" s="90"/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36">
        <f>SUMIF('Balanza de Comprobación'!$B$215:$B$235,'PE2017'!A236,'Balanza de Comprobación'!$H$215:$H$235)</f>
        <v>0</v>
      </c>
      <c r="R236" s="36">
        <f t="shared" si="3"/>
        <v>0</v>
      </c>
    </row>
    <row r="237" spans="1:18">
      <c r="A237" s="6">
        <v>36601</v>
      </c>
      <c r="B237" s="87" t="s">
        <v>320</v>
      </c>
      <c r="C237" s="88"/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8">
        <v>0</v>
      </c>
      <c r="Q237" s="36">
        <f>SUMIF('Balanza de Comprobación'!$B$215:$B$235,'PE2017'!A237,'Balanza de Comprobación'!$H$215:$H$235)</f>
        <v>0</v>
      </c>
      <c r="R237" s="36">
        <f t="shared" si="3"/>
        <v>0</v>
      </c>
    </row>
    <row r="238" spans="1:18" hidden="1">
      <c r="A238" s="4">
        <v>369</v>
      </c>
      <c r="B238" s="89" t="s">
        <v>321</v>
      </c>
      <c r="C238" s="90"/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36">
        <f>SUMIF('Balanza de Comprobación'!$B$215:$B$235,'PE2017'!A238,'Balanza de Comprobación'!$H$215:$H$235)</f>
        <v>0</v>
      </c>
      <c r="R238" s="36">
        <f t="shared" si="3"/>
        <v>0</v>
      </c>
    </row>
    <row r="239" spans="1:18">
      <c r="A239" s="6">
        <v>36901</v>
      </c>
      <c r="B239" s="87" t="s">
        <v>322</v>
      </c>
      <c r="C239" s="88"/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8">
        <v>0</v>
      </c>
      <c r="Q239" s="36">
        <f>SUMIF('Balanza de Comprobación'!$B$215:$B$235,'PE2017'!A239,'Balanza de Comprobación'!$H$215:$H$235)</f>
        <v>0</v>
      </c>
      <c r="R239" s="36">
        <f t="shared" si="3"/>
        <v>0</v>
      </c>
    </row>
    <row r="240" spans="1:18" hidden="1">
      <c r="A240" s="4">
        <v>3700</v>
      </c>
      <c r="B240" s="89" t="s">
        <v>323</v>
      </c>
      <c r="C240" s="90"/>
      <c r="D240" s="9">
        <v>65400</v>
      </c>
      <c r="E240" s="9">
        <v>65400</v>
      </c>
      <c r="F240" s="9">
        <v>13350</v>
      </c>
      <c r="G240" s="9">
        <v>5400</v>
      </c>
      <c r="H240" s="9">
        <v>13350</v>
      </c>
      <c r="I240" s="9">
        <v>5400</v>
      </c>
      <c r="J240" s="9">
        <v>13200</v>
      </c>
      <c r="K240" s="9">
        <v>5400</v>
      </c>
      <c r="L240" s="9">
        <v>5400</v>
      </c>
      <c r="M240" s="9">
        <v>13200</v>
      </c>
      <c r="N240" s="9">
        <v>5400</v>
      </c>
      <c r="O240" s="9">
        <v>5400</v>
      </c>
      <c r="P240" s="9">
        <v>216300</v>
      </c>
      <c r="Q240" s="36">
        <f>SUMIF('Balanza de Comprobación'!$B$215:$B$235,'PE2017'!A240,'Balanza de Comprobación'!$H$215:$H$235)</f>
        <v>0</v>
      </c>
      <c r="R240" s="36">
        <f t="shared" si="3"/>
        <v>0</v>
      </c>
    </row>
    <row r="241" spans="1:18" hidden="1">
      <c r="A241" s="4" t="s">
        <v>324</v>
      </c>
      <c r="B241" s="89" t="s">
        <v>325</v>
      </c>
      <c r="C241" s="90"/>
      <c r="D241" s="9">
        <v>0</v>
      </c>
      <c r="E241" s="9">
        <v>0</v>
      </c>
      <c r="F241" s="9">
        <v>7500</v>
      </c>
      <c r="G241" s="9">
        <v>0</v>
      </c>
      <c r="H241" s="9">
        <v>7500</v>
      </c>
      <c r="I241" s="9">
        <v>0</v>
      </c>
      <c r="J241" s="9">
        <v>7500</v>
      </c>
      <c r="K241" s="9">
        <v>0</v>
      </c>
      <c r="L241" s="9">
        <v>0</v>
      </c>
      <c r="M241" s="9">
        <v>7500</v>
      </c>
      <c r="N241" s="9">
        <v>0</v>
      </c>
      <c r="O241" s="9">
        <v>0</v>
      </c>
      <c r="P241" s="9">
        <v>30000</v>
      </c>
      <c r="Q241" s="36">
        <f>SUMIF('Balanza de Comprobación'!$B$215:$B$235,'PE2017'!A241,'Balanza de Comprobación'!$H$215:$H$235)</f>
        <v>0</v>
      </c>
      <c r="R241" s="36">
        <f t="shared" si="3"/>
        <v>0</v>
      </c>
    </row>
    <row r="242" spans="1:18">
      <c r="A242" s="6" t="s">
        <v>326</v>
      </c>
      <c r="B242" s="87" t="s">
        <v>327</v>
      </c>
      <c r="C242" s="88"/>
      <c r="D242" s="7">
        <v>0</v>
      </c>
      <c r="E242" s="7">
        <v>0</v>
      </c>
      <c r="F242" s="7">
        <v>7500</v>
      </c>
      <c r="G242" s="7">
        <v>0</v>
      </c>
      <c r="H242" s="7">
        <v>7500</v>
      </c>
      <c r="I242" s="7">
        <v>0</v>
      </c>
      <c r="J242" s="7">
        <v>7500</v>
      </c>
      <c r="K242" s="7">
        <v>0</v>
      </c>
      <c r="L242" s="7">
        <v>0</v>
      </c>
      <c r="M242" s="7">
        <v>7500</v>
      </c>
      <c r="N242" s="7">
        <v>0</v>
      </c>
      <c r="O242" s="7">
        <v>0</v>
      </c>
      <c r="P242" s="8">
        <v>30000</v>
      </c>
      <c r="Q242" s="36">
        <f>SUMIF('Balanza de Comprobación'!$B$215:$B$235,'PE2017'!A242,'Balanza de Comprobación'!$H$215:$H$235)</f>
        <v>0</v>
      </c>
      <c r="R242" s="36">
        <f t="shared" si="3"/>
        <v>0</v>
      </c>
    </row>
    <row r="243" spans="1:18" hidden="1">
      <c r="A243" s="4">
        <v>372</v>
      </c>
      <c r="B243" s="89" t="s">
        <v>328</v>
      </c>
      <c r="C243" s="90"/>
      <c r="D243" s="9">
        <v>400</v>
      </c>
      <c r="E243" s="9">
        <v>400</v>
      </c>
      <c r="F243" s="9">
        <v>850</v>
      </c>
      <c r="G243" s="9">
        <v>400</v>
      </c>
      <c r="H243" s="9">
        <v>850</v>
      </c>
      <c r="I243" s="9">
        <v>400</v>
      </c>
      <c r="J243" s="9">
        <v>700</v>
      </c>
      <c r="K243" s="9">
        <v>400</v>
      </c>
      <c r="L243" s="9">
        <v>400</v>
      </c>
      <c r="M243" s="9">
        <v>700</v>
      </c>
      <c r="N243" s="9">
        <v>400</v>
      </c>
      <c r="O243" s="9">
        <v>400</v>
      </c>
      <c r="P243" s="9">
        <v>6300</v>
      </c>
      <c r="Q243" s="36">
        <f>SUMIF('Balanza de Comprobación'!$B$215:$B$235,'PE2017'!A243,'Balanza de Comprobación'!$H$215:$H$235)</f>
        <v>0</v>
      </c>
      <c r="R243" s="36">
        <f t="shared" si="3"/>
        <v>0</v>
      </c>
    </row>
    <row r="244" spans="1:18">
      <c r="A244" s="6">
        <v>37201</v>
      </c>
      <c r="B244" s="87" t="s">
        <v>329</v>
      </c>
      <c r="C244" s="88"/>
      <c r="D244" s="7">
        <v>400</v>
      </c>
      <c r="E244" s="7">
        <v>400</v>
      </c>
      <c r="F244" s="7">
        <v>850</v>
      </c>
      <c r="G244" s="7">
        <v>400</v>
      </c>
      <c r="H244" s="7">
        <v>850</v>
      </c>
      <c r="I244" s="7">
        <v>400</v>
      </c>
      <c r="J244" s="7">
        <v>700</v>
      </c>
      <c r="K244" s="7">
        <v>400</v>
      </c>
      <c r="L244" s="7">
        <v>400</v>
      </c>
      <c r="M244" s="7">
        <v>700</v>
      </c>
      <c r="N244" s="7">
        <v>400</v>
      </c>
      <c r="O244" s="7">
        <v>400</v>
      </c>
      <c r="P244" s="8">
        <v>6300</v>
      </c>
      <c r="Q244" s="36">
        <f>SUMIF('Balanza de Comprobación'!$B$215:$B$235,'PE2017'!A244,'Balanza de Comprobación'!$H$215:$H$235)</f>
        <v>0</v>
      </c>
      <c r="R244" s="36">
        <f t="shared" si="3"/>
        <v>0</v>
      </c>
    </row>
    <row r="245" spans="1:18" hidden="1">
      <c r="A245" s="4">
        <v>375</v>
      </c>
      <c r="B245" s="89" t="s">
        <v>330</v>
      </c>
      <c r="C245" s="90"/>
      <c r="D245" s="9">
        <v>65000</v>
      </c>
      <c r="E245" s="9">
        <v>65000</v>
      </c>
      <c r="F245" s="9">
        <v>5000</v>
      </c>
      <c r="G245" s="9">
        <v>5000</v>
      </c>
      <c r="H245" s="9">
        <v>5000</v>
      </c>
      <c r="I245" s="9">
        <v>5000</v>
      </c>
      <c r="J245" s="9">
        <v>5000</v>
      </c>
      <c r="K245" s="9">
        <v>5000</v>
      </c>
      <c r="L245" s="9">
        <v>5000</v>
      </c>
      <c r="M245" s="9">
        <v>5000</v>
      </c>
      <c r="N245" s="9">
        <v>5000</v>
      </c>
      <c r="O245" s="9">
        <v>5000</v>
      </c>
      <c r="P245" s="9">
        <v>180000</v>
      </c>
      <c r="Q245" s="36">
        <f>SUMIF('Balanza de Comprobación'!$B$215:$B$235,'PE2017'!A245,'Balanza de Comprobación'!$H$215:$H$235)</f>
        <v>0</v>
      </c>
      <c r="R245" s="36">
        <f t="shared" si="3"/>
        <v>0</v>
      </c>
    </row>
    <row r="246" spans="1:18">
      <c r="A246" s="6">
        <v>37501</v>
      </c>
      <c r="B246" s="87" t="s">
        <v>331</v>
      </c>
      <c r="C246" s="88"/>
      <c r="D246" s="7">
        <v>65000</v>
      </c>
      <c r="E246" s="7">
        <v>65000</v>
      </c>
      <c r="F246" s="7">
        <v>5000</v>
      </c>
      <c r="G246" s="7">
        <v>5000</v>
      </c>
      <c r="H246" s="7">
        <v>5000</v>
      </c>
      <c r="I246" s="7">
        <v>5000</v>
      </c>
      <c r="J246" s="7">
        <v>5000</v>
      </c>
      <c r="K246" s="7">
        <v>5000</v>
      </c>
      <c r="L246" s="7">
        <v>5000</v>
      </c>
      <c r="M246" s="7">
        <v>5000</v>
      </c>
      <c r="N246" s="7">
        <v>5000</v>
      </c>
      <c r="O246" s="7">
        <v>5000</v>
      </c>
      <c r="P246" s="8">
        <v>180000</v>
      </c>
      <c r="Q246" s="36">
        <f>SUMIF('Balanza de Comprobación'!$B$215:$B$235,'PE2017'!A246,'Balanza de Comprobación'!$H$215:$H$235)</f>
        <v>0</v>
      </c>
      <c r="R246" s="36">
        <f t="shared" si="3"/>
        <v>0</v>
      </c>
    </row>
    <row r="247" spans="1:18" hidden="1">
      <c r="A247" s="6" t="s">
        <v>332</v>
      </c>
      <c r="B247" s="87" t="s">
        <v>333</v>
      </c>
      <c r="C247" s="88"/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8">
        <v>0</v>
      </c>
      <c r="Q247" s="36">
        <f>SUMIF('Balanza de Comprobación'!$B$215:$B$235,'PE2017'!A247,'Balanza de Comprobación'!$H$215:$H$235)</f>
        <v>0</v>
      </c>
      <c r="R247" s="36">
        <f t="shared" si="3"/>
        <v>0</v>
      </c>
    </row>
    <row r="248" spans="1:18" hidden="1">
      <c r="A248" s="4">
        <v>379</v>
      </c>
      <c r="B248" s="89" t="s">
        <v>334</v>
      </c>
      <c r="C248" s="90"/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36">
        <f>SUMIF('Balanza de Comprobación'!$B$215:$B$235,'PE2017'!A248,'Balanza de Comprobación'!$H$215:$H$235)</f>
        <v>0</v>
      </c>
      <c r="R248" s="36">
        <f t="shared" si="3"/>
        <v>0</v>
      </c>
    </row>
    <row r="249" spans="1:18">
      <c r="A249" s="6">
        <v>37901</v>
      </c>
      <c r="B249" s="87" t="s">
        <v>335</v>
      </c>
      <c r="C249" s="88"/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8">
        <v>0</v>
      </c>
      <c r="Q249" s="36">
        <f>SUMIF('Balanza de Comprobación'!$B$215:$B$235,'PE2017'!A249,'Balanza de Comprobación'!$H$215:$H$235)</f>
        <v>0</v>
      </c>
      <c r="R249" s="36">
        <f t="shared" si="3"/>
        <v>0</v>
      </c>
    </row>
    <row r="250" spans="1:18" hidden="1">
      <c r="A250" s="4">
        <v>3800</v>
      </c>
      <c r="B250" s="89" t="s">
        <v>336</v>
      </c>
      <c r="C250" s="90"/>
      <c r="D250" s="9">
        <v>508000</v>
      </c>
      <c r="E250" s="9">
        <v>1314161.3999999999</v>
      </c>
      <c r="F250" s="9">
        <v>4000</v>
      </c>
      <c r="G250" s="9">
        <v>4000</v>
      </c>
      <c r="H250" s="9">
        <v>4000</v>
      </c>
      <c r="I250" s="9">
        <v>4000</v>
      </c>
      <c r="J250" s="9">
        <v>3000</v>
      </c>
      <c r="K250" s="9">
        <v>3000</v>
      </c>
      <c r="L250" s="9">
        <v>3000</v>
      </c>
      <c r="M250" s="9">
        <v>3000</v>
      </c>
      <c r="N250" s="9">
        <v>3000</v>
      </c>
      <c r="O250" s="9">
        <v>3000</v>
      </c>
      <c r="P250" s="9">
        <v>1856161.4</v>
      </c>
      <c r="Q250" s="36">
        <f>SUMIF('Balanza de Comprobación'!$B$215:$B$235,'PE2017'!A250,'Balanza de Comprobación'!$H$215:$H$235)</f>
        <v>0</v>
      </c>
      <c r="R250" s="36">
        <f t="shared" si="3"/>
        <v>0</v>
      </c>
    </row>
    <row r="251" spans="1:18" hidden="1">
      <c r="A251" s="4" t="s">
        <v>337</v>
      </c>
      <c r="B251" s="89" t="s">
        <v>338</v>
      </c>
      <c r="C251" s="90"/>
      <c r="D251" s="9">
        <v>8000</v>
      </c>
      <c r="E251" s="9">
        <v>8000</v>
      </c>
      <c r="F251" s="9">
        <v>4000</v>
      </c>
      <c r="G251" s="9">
        <v>4000</v>
      </c>
      <c r="H251" s="9">
        <v>4000</v>
      </c>
      <c r="I251" s="9">
        <v>4000</v>
      </c>
      <c r="J251" s="9">
        <v>3000</v>
      </c>
      <c r="K251" s="9">
        <v>3000</v>
      </c>
      <c r="L251" s="9">
        <v>3000</v>
      </c>
      <c r="M251" s="9">
        <v>3000</v>
      </c>
      <c r="N251" s="9">
        <v>3000</v>
      </c>
      <c r="O251" s="9">
        <v>3000</v>
      </c>
      <c r="P251" s="9">
        <v>50000</v>
      </c>
      <c r="Q251" s="36">
        <f>SUMIF('Balanza de Comprobación'!$B$215:$B$235,'PE2017'!A251,'Balanza de Comprobación'!$H$215:$H$235)</f>
        <v>0</v>
      </c>
      <c r="R251" s="36">
        <f t="shared" si="3"/>
        <v>0</v>
      </c>
    </row>
    <row r="252" spans="1:18">
      <c r="A252" s="6" t="s">
        <v>339</v>
      </c>
      <c r="B252" s="87" t="s">
        <v>340</v>
      </c>
      <c r="C252" s="88"/>
      <c r="D252" s="7">
        <v>8000</v>
      </c>
      <c r="E252" s="7">
        <v>8000</v>
      </c>
      <c r="F252" s="7">
        <v>4000</v>
      </c>
      <c r="G252" s="7">
        <v>4000</v>
      </c>
      <c r="H252" s="7">
        <v>4000</v>
      </c>
      <c r="I252" s="7">
        <v>4000</v>
      </c>
      <c r="J252" s="7">
        <v>3000</v>
      </c>
      <c r="K252" s="7">
        <v>3000</v>
      </c>
      <c r="L252" s="7">
        <v>3000</v>
      </c>
      <c r="M252" s="7">
        <v>3000</v>
      </c>
      <c r="N252" s="7">
        <v>3000</v>
      </c>
      <c r="O252" s="7">
        <v>3000</v>
      </c>
      <c r="P252" s="8">
        <v>50000</v>
      </c>
      <c r="Q252" s="36">
        <f>SUMIF('Balanza de Comprobación'!$B$215:$B$235,'PE2017'!A252,'Balanza de Comprobación'!$H$215:$H$235)</f>
        <v>0</v>
      </c>
      <c r="R252" s="36">
        <f t="shared" si="3"/>
        <v>0</v>
      </c>
    </row>
    <row r="253" spans="1:18" hidden="1">
      <c r="A253" s="4">
        <v>382</v>
      </c>
      <c r="B253" s="89" t="s">
        <v>341</v>
      </c>
      <c r="C253" s="90"/>
      <c r="D253" s="9">
        <v>500000</v>
      </c>
      <c r="E253" s="9">
        <v>1306161.3999999999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1806161.4</v>
      </c>
      <c r="Q253" s="36">
        <f>SUMIF('Balanza de Comprobación'!$B$215:$B$235,'PE2017'!A253,'Balanza de Comprobación'!$H$215:$H$235)</f>
        <v>0</v>
      </c>
      <c r="R253" s="36">
        <f t="shared" si="3"/>
        <v>0</v>
      </c>
    </row>
    <row r="254" spans="1:18">
      <c r="A254" s="6">
        <v>38201</v>
      </c>
      <c r="B254" s="87" t="s">
        <v>342</v>
      </c>
      <c r="C254" s="88"/>
      <c r="D254" s="7">
        <v>500000</v>
      </c>
      <c r="E254" s="7">
        <v>1306161.3999999999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8">
        <v>1806161.4</v>
      </c>
      <c r="Q254" s="36">
        <f>SUMIF('Balanza de Comprobación'!$B$215:$B$235,'PE2017'!A254,'Balanza de Comprobación'!$H$215:$H$235)</f>
        <v>284240</v>
      </c>
      <c r="R254" s="36">
        <f t="shared" si="3"/>
        <v>295609.60000000003</v>
      </c>
    </row>
    <row r="255" spans="1:18" hidden="1">
      <c r="A255" s="4">
        <v>383</v>
      </c>
      <c r="B255" s="89" t="s">
        <v>343</v>
      </c>
      <c r="C255" s="90"/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36">
        <f>SUMIF('Balanza de Comprobación'!$B$215:$B$235,'PE2017'!A255,'Balanza de Comprobación'!$H$215:$H$235)</f>
        <v>0</v>
      </c>
      <c r="R255" s="36">
        <f t="shared" si="3"/>
        <v>0</v>
      </c>
    </row>
    <row r="256" spans="1:18">
      <c r="A256" s="6">
        <v>38301</v>
      </c>
      <c r="B256" s="87" t="s">
        <v>344</v>
      </c>
      <c r="C256" s="88"/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8">
        <v>0</v>
      </c>
      <c r="Q256" s="36">
        <f>SUMIF('Balanza de Comprobación'!$B$215:$B$235,'PE2017'!A256,'Balanza de Comprobación'!$H$215:$H$235)</f>
        <v>0</v>
      </c>
      <c r="R256" s="36">
        <f t="shared" si="3"/>
        <v>0</v>
      </c>
    </row>
    <row r="257" spans="1:18" hidden="1">
      <c r="A257" s="4">
        <v>3900</v>
      </c>
      <c r="B257" s="89" t="s">
        <v>345</v>
      </c>
      <c r="C257" s="90"/>
      <c r="D257" s="9">
        <v>11424</v>
      </c>
      <c r="E257" s="9">
        <v>11426</v>
      </c>
      <c r="F257" s="9">
        <v>11426</v>
      </c>
      <c r="G257" s="9">
        <v>11426</v>
      </c>
      <c r="H257" s="9">
        <v>11426</v>
      </c>
      <c r="I257" s="9">
        <v>11426</v>
      </c>
      <c r="J257" s="9">
        <v>11426</v>
      </c>
      <c r="K257" s="9">
        <v>11426</v>
      </c>
      <c r="L257" s="9">
        <v>11426</v>
      </c>
      <c r="M257" s="9">
        <v>11426</v>
      </c>
      <c r="N257" s="9">
        <v>11426</v>
      </c>
      <c r="O257" s="9">
        <v>11426</v>
      </c>
      <c r="P257" s="9">
        <v>137110</v>
      </c>
      <c r="Q257" s="36">
        <f>SUMIF('Balanza de Comprobación'!$B$215:$B$235,'PE2017'!A257,'Balanza de Comprobación'!$H$215:$H$235)</f>
        <v>0</v>
      </c>
      <c r="R257" s="36">
        <f t="shared" si="3"/>
        <v>0</v>
      </c>
    </row>
    <row r="258" spans="1:18" hidden="1">
      <c r="A258" s="4">
        <v>391</v>
      </c>
      <c r="B258" s="89" t="s">
        <v>346</v>
      </c>
      <c r="C258" s="90"/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36">
        <f>SUMIF('Balanza de Comprobación'!$B$215:$B$235,'PE2017'!A258,'Balanza de Comprobación'!$H$215:$H$235)</f>
        <v>0</v>
      </c>
      <c r="R258" s="36">
        <f t="shared" si="3"/>
        <v>0</v>
      </c>
    </row>
    <row r="259" spans="1:18">
      <c r="A259" s="6">
        <v>39101</v>
      </c>
      <c r="B259" s="87" t="s">
        <v>347</v>
      </c>
      <c r="C259" s="88"/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8">
        <v>0</v>
      </c>
      <c r="Q259" s="36">
        <f>SUMIF('Balanza de Comprobación'!$B$215:$B$235,'PE2017'!A259,'Balanza de Comprobación'!$H$215:$H$235)</f>
        <v>0</v>
      </c>
      <c r="R259" s="36">
        <f t="shared" si="3"/>
        <v>0</v>
      </c>
    </row>
    <row r="260" spans="1:18" hidden="1">
      <c r="A260" s="4">
        <v>392</v>
      </c>
      <c r="B260" s="89" t="s">
        <v>348</v>
      </c>
      <c r="C260" s="90"/>
      <c r="D260" s="9">
        <v>5904</v>
      </c>
      <c r="E260" s="9">
        <v>5906</v>
      </c>
      <c r="F260" s="9">
        <v>5906</v>
      </c>
      <c r="G260" s="9">
        <v>5906</v>
      </c>
      <c r="H260" s="9">
        <v>5906</v>
      </c>
      <c r="I260" s="9">
        <v>5906</v>
      </c>
      <c r="J260" s="9">
        <v>5906</v>
      </c>
      <c r="K260" s="9">
        <v>5906</v>
      </c>
      <c r="L260" s="9">
        <v>5906</v>
      </c>
      <c r="M260" s="9">
        <v>5906</v>
      </c>
      <c r="N260" s="9">
        <v>5906</v>
      </c>
      <c r="O260" s="9">
        <v>5906</v>
      </c>
      <c r="P260" s="9">
        <v>70870</v>
      </c>
      <c r="Q260" s="36">
        <f>SUMIF('Balanza de Comprobación'!$B$215:$B$235,'PE2017'!A260,'Balanza de Comprobación'!$H$215:$H$235)</f>
        <v>0</v>
      </c>
      <c r="R260" s="36">
        <f t="shared" si="3"/>
        <v>0</v>
      </c>
    </row>
    <row r="261" spans="1:18">
      <c r="A261" s="6">
        <v>39201</v>
      </c>
      <c r="B261" s="87" t="s">
        <v>349</v>
      </c>
      <c r="C261" s="88"/>
      <c r="D261" s="7">
        <v>5904</v>
      </c>
      <c r="E261" s="7">
        <v>5906</v>
      </c>
      <c r="F261" s="7">
        <v>5906</v>
      </c>
      <c r="G261" s="7">
        <v>5906</v>
      </c>
      <c r="H261" s="7">
        <v>5906</v>
      </c>
      <c r="I261" s="7">
        <v>5906</v>
      </c>
      <c r="J261" s="7">
        <v>5906</v>
      </c>
      <c r="K261" s="7">
        <v>5906</v>
      </c>
      <c r="L261" s="7">
        <v>5906</v>
      </c>
      <c r="M261" s="7">
        <v>5906</v>
      </c>
      <c r="N261" s="7">
        <v>5906</v>
      </c>
      <c r="O261" s="7">
        <v>5906</v>
      </c>
      <c r="P261" s="8">
        <v>70870</v>
      </c>
      <c r="Q261" s="36">
        <f>SUMIF('Balanza de Comprobación'!$B$215:$B$235,'PE2017'!A261,'Balanza de Comprobación'!$H$215:$H$235)</f>
        <v>0</v>
      </c>
      <c r="R261" s="36">
        <f t="shared" ref="R261:R324" si="4">IF(Q261&gt;0,Q261*1.04,0)</f>
        <v>0</v>
      </c>
    </row>
    <row r="262" spans="1:18" hidden="1">
      <c r="A262" s="4">
        <v>393</v>
      </c>
      <c r="B262" s="89" t="s">
        <v>350</v>
      </c>
      <c r="C262" s="90"/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36">
        <f>SUMIF('Balanza de Comprobación'!$B$215:$B$235,'PE2017'!A262,'Balanza de Comprobación'!$H$215:$H$235)</f>
        <v>0</v>
      </c>
      <c r="R262" s="36">
        <f t="shared" si="4"/>
        <v>0</v>
      </c>
    </row>
    <row r="263" spans="1:18">
      <c r="A263" s="6">
        <v>39301</v>
      </c>
      <c r="B263" s="87" t="s">
        <v>351</v>
      </c>
      <c r="C263" s="88"/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8">
        <v>0</v>
      </c>
      <c r="Q263" s="36">
        <f>SUMIF('Balanza de Comprobación'!$B$215:$B$235,'PE2017'!A263,'Balanza de Comprobación'!$H$215:$H$235)</f>
        <v>0</v>
      </c>
      <c r="R263" s="36">
        <f t="shared" si="4"/>
        <v>0</v>
      </c>
    </row>
    <row r="264" spans="1:18" hidden="1">
      <c r="A264" s="4">
        <v>395</v>
      </c>
      <c r="B264" s="89" t="s">
        <v>352</v>
      </c>
      <c r="C264" s="90"/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36">
        <f>SUMIF('Balanza de Comprobación'!$B$215:$B$235,'PE2017'!A264,'Balanza de Comprobación'!$H$215:$H$235)</f>
        <v>0</v>
      </c>
      <c r="R264" s="36">
        <f t="shared" si="4"/>
        <v>0</v>
      </c>
    </row>
    <row r="265" spans="1:18">
      <c r="A265" s="6">
        <v>39501</v>
      </c>
      <c r="B265" s="87" t="s">
        <v>353</v>
      </c>
      <c r="C265" s="88"/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8">
        <v>0</v>
      </c>
      <c r="Q265" s="36">
        <f>SUMIF('Balanza de Comprobación'!$B$215:$B$235,'PE2017'!A265,'Balanza de Comprobación'!$H$215:$H$235)</f>
        <v>0</v>
      </c>
      <c r="R265" s="36">
        <f t="shared" si="4"/>
        <v>0</v>
      </c>
    </row>
    <row r="266" spans="1:18" hidden="1">
      <c r="A266" s="4" t="s">
        <v>354</v>
      </c>
      <c r="B266" s="89" t="s">
        <v>355</v>
      </c>
      <c r="C266" s="90"/>
      <c r="D266" s="9">
        <v>5520</v>
      </c>
      <c r="E266" s="9">
        <v>5520</v>
      </c>
      <c r="F266" s="9">
        <v>5520</v>
      </c>
      <c r="G266" s="9">
        <v>5520</v>
      </c>
      <c r="H266" s="9">
        <v>5520</v>
      </c>
      <c r="I266" s="9">
        <v>5520</v>
      </c>
      <c r="J266" s="9">
        <v>5520</v>
      </c>
      <c r="K266" s="9">
        <v>5520</v>
      </c>
      <c r="L266" s="9">
        <v>5520</v>
      </c>
      <c r="M266" s="9">
        <v>5520</v>
      </c>
      <c r="N266" s="9">
        <v>5520</v>
      </c>
      <c r="O266" s="9">
        <v>5520</v>
      </c>
      <c r="P266" s="9">
        <v>66240</v>
      </c>
      <c r="Q266" s="36">
        <f>SUMIF('Balanza de Comprobación'!$B$215:$B$235,'PE2017'!A266,'Balanza de Comprobación'!$H$215:$H$235)</f>
        <v>0</v>
      </c>
      <c r="R266" s="36">
        <f t="shared" si="4"/>
        <v>0</v>
      </c>
    </row>
    <row r="267" spans="1:18">
      <c r="A267" s="6" t="s">
        <v>356</v>
      </c>
      <c r="B267" s="87" t="s">
        <v>357</v>
      </c>
      <c r="C267" s="88"/>
      <c r="D267" s="7">
        <v>5520</v>
      </c>
      <c r="E267" s="7">
        <v>5520</v>
      </c>
      <c r="F267" s="7">
        <v>5520</v>
      </c>
      <c r="G267" s="7">
        <v>5520</v>
      </c>
      <c r="H267" s="7">
        <v>5520</v>
      </c>
      <c r="I267" s="7">
        <v>5520</v>
      </c>
      <c r="J267" s="7">
        <v>5520</v>
      </c>
      <c r="K267" s="7">
        <v>5520</v>
      </c>
      <c r="L267" s="7">
        <v>5520</v>
      </c>
      <c r="M267" s="7">
        <v>5520</v>
      </c>
      <c r="N267" s="7">
        <v>5520</v>
      </c>
      <c r="O267" s="7">
        <v>5520</v>
      </c>
      <c r="P267" s="8">
        <v>66240</v>
      </c>
      <c r="Q267" s="36">
        <f>SUMIF('Balanza de Comprobación'!$B$215:$B$235,'PE2017'!A267,'Balanza de Comprobación'!$H$215:$H$235)</f>
        <v>0</v>
      </c>
      <c r="R267" s="36">
        <f t="shared" si="4"/>
        <v>0</v>
      </c>
    </row>
    <row r="268" spans="1:18" hidden="1">
      <c r="A268" s="4">
        <v>399</v>
      </c>
      <c r="B268" s="89" t="s">
        <v>345</v>
      </c>
      <c r="C268" s="90"/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36">
        <f>SUMIF('Balanza de Comprobación'!$B$215:$B$235,'PE2017'!A268,'Balanza de Comprobación'!$H$215:$H$235)</f>
        <v>0</v>
      </c>
      <c r="R268" s="36">
        <f t="shared" si="4"/>
        <v>0</v>
      </c>
    </row>
    <row r="269" spans="1:18">
      <c r="A269" s="6">
        <v>39901</v>
      </c>
      <c r="B269" s="87" t="s">
        <v>358</v>
      </c>
      <c r="C269" s="88"/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/>
      <c r="P269" s="8">
        <v>0</v>
      </c>
      <c r="Q269" s="36">
        <f>SUMIF('Balanza de Comprobación'!$B$215:$B$235,'PE2017'!A269,'Balanza de Comprobación'!$H$215:$H$235)</f>
        <v>0</v>
      </c>
      <c r="R269" s="36">
        <f t="shared" si="4"/>
        <v>0</v>
      </c>
    </row>
    <row r="270" spans="1:18">
      <c r="A270" s="6">
        <v>39902</v>
      </c>
      <c r="B270" s="87" t="s">
        <v>359</v>
      </c>
      <c r="C270" s="88"/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/>
      <c r="P270" s="8">
        <v>0</v>
      </c>
      <c r="Q270" s="36">
        <f>SUMIF('Balanza de Comprobación'!$B$215:$B$235,'PE2017'!A270,'Balanza de Comprobación'!$H$215:$H$235)</f>
        <v>0</v>
      </c>
      <c r="R270" s="36">
        <f t="shared" si="4"/>
        <v>0</v>
      </c>
    </row>
    <row r="271" spans="1:18" ht="15.75" hidden="1">
      <c r="A271" s="1">
        <v>4000</v>
      </c>
      <c r="B271" s="93" t="s">
        <v>360</v>
      </c>
      <c r="C271" s="94"/>
      <c r="D271" s="3">
        <v>0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6">
        <f>SUMIF('Balanza de Comprobación'!$B$215:$B$235,'PE2017'!A271,'Balanza de Comprobación'!$H$215:$H$235)</f>
        <v>0</v>
      </c>
      <c r="R271" s="36">
        <f t="shared" si="4"/>
        <v>0</v>
      </c>
    </row>
    <row r="272" spans="1:18" hidden="1">
      <c r="A272" s="4">
        <v>4100</v>
      </c>
      <c r="B272" s="89" t="s">
        <v>361</v>
      </c>
      <c r="C272" s="90"/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36">
        <f>SUMIF('Balanza de Comprobación'!$B$215:$B$235,'PE2017'!A272,'Balanza de Comprobación'!$H$215:$H$235)</f>
        <v>0</v>
      </c>
      <c r="R272" s="36">
        <f t="shared" si="4"/>
        <v>0</v>
      </c>
    </row>
    <row r="273" spans="1:18" hidden="1">
      <c r="A273" s="4">
        <v>415</v>
      </c>
      <c r="B273" s="89" t="s">
        <v>362</v>
      </c>
      <c r="C273" s="90"/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36">
        <f>SUMIF('Balanza de Comprobación'!$B$215:$B$235,'PE2017'!A273,'Balanza de Comprobación'!$H$215:$H$235)</f>
        <v>0</v>
      </c>
      <c r="R273" s="36">
        <f t="shared" si="4"/>
        <v>0</v>
      </c>
    </row>
    <row r="274" spans="1:18">
      <c r="A274" s="6">
        <v>41501</v>
      </c>
      <c r="B274" s="87" t="s">
        <v>363</v>
      </c>
      <c r="C274" s="88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8">
        <v>0</v>
      </c>
      <c r="Q274" s="36">
        <f>SUMIF('Balanza de Comprobación'!$B$215:$B$235,'PE2017'!A274,'Balanza de Comprobación'!$H$215:$H$235)</f>
        <v>0</v>
      </c>
      <c r="R274" s="36">
        <f t="shared" si="4"/>
        <v>0</v>
      </c>
    </row>
    <row r="275" spans="1:18">
      <c r="A275" s="6">
        <v>41502</v>
      </c>
      <c r="B275" s="87" t="s">
        <v>364</v>
      </c>
      <c r="C275" s="88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8">
        <v>0</v>
      </c>
      <c r="Q275" s="36">
        <f>SUMIF('Balanza de Comprobación'!$B$215:$B$235,'PE2017'!A275,'Balanza de Comprobación'!$H$215:$H$235)</f>
        <v>0</v>
      </c>
      <c r="R275" s="36">
        <f t="shared" si="4"/>
        <v>0</v>
      </c>
    </row>
    <row r="276" spans="1:18" hidden="1">
      <c r="A276" s="4">
        <v>4300</v>
      </c>
      <c r="B276" s="89" t="s">
        <v>365</v>
      </c>
      <c r="C276" s="90"/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36">
        <f>SUMIF('Balanza de Comprobación'!$B$215:$B$235,'PE2017'!A276,'Balanza de Comprobación'!$H$215:$H$235)</f>
        <v>0</v>
      </c>
      <c r="R276" s="36">
        <f t="shared" si="4"/>
        <v>0</v>
      </c>
    </row>
    <row r="277" spans="1:18" hidden="1">
      <c r="A277" s="4">
        <v>436</v>
      </c>
      <c r="B277" s="89" t="s">
        <v>366</v>
      </c>
      <c r="C277" s="90"/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36">
        <f>SUMIF('Balanza de Comprobación'!$B$215:$B$235,'PE2017'!A277,'Balanza de Comprobación'!$H$215:$H$235)</f>
        <v>0</v>
      </c>
      <c r="R277" s="36">
        <f t="shared" si="4"/>
        <v>0</v>
      </c>
    </row>
    <row r="278" spans="1:18">
      <c r="A278" s="6">
        <v>43601</v>
      </c>
      <c r="B278" s="87" t="s">
        <v>367</v>
      </c>
      <c r="C278" s="88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8">
        <v>0</v>
      </c>
      <c r="Q278" s="36">
        <f>SUMIF('Balanza de Comprobación'!$B$215:$B$235,'PE2017'!A278,'Balanza de Comprobación'!$H$215:$H$235)</f>
        <v>0</v>
      </c>
      <c r="R278" s="36">
        <f t="shared" si="4"/>
        <v>0</v>
      </c>
    </row>
    <row r="279" spans="1:18">
      <c r="A279" s="6" t="s">
        <v>368</v>
      </c>
      <c r="B279" s="87" t="s">
        <v>369</v>
      </c>
      <c r="C279" s="88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8">
        <v>0</v>
      </c>
      <c r="Q279" s="36">
        <f>SUMIF('Balanza de Comprobación'!$B$215:$B$235,'PE2017'!A279,'Balanza de Comprobación'!$H$215:$H$235)</f>
        <v>0</v>
      </c>
      <c r="R279" s="36">
        <f t="shared" si="4"/>
        <v>0</v>
      </c>
    </row>
    <row r="280" spans="1:18" hidden="1">
      <c r="A280" s="6" t="s">
        <v>370</v>
      </c>
      <c r="B280" s="87" t="s">
        <v>371</v>
      </c>
      <c r="C280" s="88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8">
        <v>0</v>
      </c>
      <c r="Q280" s="36">
        <f>SUMIF('Balanza de Comprobación'!$B$215:$B$235,'PE2017'!A280,'Balanza de Comprobación'!$H$215:$H$235)</f>
        <v>0</v>
      </c>
      <c r="R280" s="36">
        <f t="shared" si="4"/>
        <v>0</v>
      </c>
    </row>
    <row r="281" spans="1:18">
      <c r="A281" s="6" t="s">
        <v>372</v>
      </c>
      <c r="B281" s="87" t="s">
        <v>373</v>
      </c>
      <c r="C281" s="88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8">
        <v>0</v>
      </c>
      <c r="Q281" s="36">
        <f>SUMIF('Balanza de Comprobación'!$B$215:$B$235,'PE2017'!A281,'Balanza de Comprobación'!$H$215:$H$235)</f>
        <v>0</v>
      </c>
      <c r="R281" s="36">
        <f t="shared" si="4"/>
        <v>0</v>
      </c>
    </row>
    <row r="282" spans="1:18">
      <c r="A282" s="6" t="s">
        <v>374</v>
      </c>
      <c r="B282" s="87" t="s">
        <v>375</v>
      </c>
      <c r="C282" s="88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8">
        <v>0</v>
      </c>
      <c r="Q282" s="36">
        <f>SUMIF('Balanza de Comprobación'!$B$215:$B$235,'PE2017'!A282,'Balanza de Comprobación'!$H$215:$H$235)</f>
        <v>0</v>
      </c>
      <c r="R282" s="36">
        <f t="shared" si="4"/>
        <v>0</v>
      </c>
    </row>
    <row r="283" spans="1:18" hidden="1">
      <c r="A283" s="4">
        <v>4400</v>
      </c>
      <c r="B283" s="89" t="s">
        <v>376</v>
      </c>
      <c r="C283" s="90"/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36">
        <f>SUMIF('Balanza de Comprobación'!$B$215:$B$235,'PE2017'!A283,'Balanza de Comprobación'!$H$215:$H$235)</f>
        <v>0</v>
      </c>
      <c r="R283" s="36">
        <f t="shared" si="4"/>
        <v>0</v>
      </c>
    </row>
    <row r="284" spans="1:18" hidden="1">
      <c r="A284" s="4">
        <v>441</v>
      </c>
      <c r="B284" s="89" t="s">
        <v>377</v>
      </c>
      <c r="C284" s="90"/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36">
        <f>SUMIF('Balanza de Comprobación'!$B$215:$B$235,'PE2017'!A284,'Balanza de Comprobación'!$H$215:$H$235)</f>
        <v>0</v>
      </c>
      <c r="R284" s="36">
        <f t="shared" si="4"/>
        <v>0</v>
      </c>
    </row>
    <row r="285" spans="1:18">
      <c r="A285" s="6">
        <v>44101</v>
      </c>
      <c r="B285" s="87" t="s">
        <v>378</v>
      </c>
      <c r="C285" s="88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8">
        <v>0</v>
      </c>
      <c r="Q285" s="36">
        <f>SUMIF('Balanza de Comprobación'!$B$215:$B$235,'PE2017'!A285,'Balanza de Comprobación'!$H$215:$H$235)</f>
        <v>0</v>
      </c>
      <c r="R285" s="36">
        <f t="shared" si="4"/>
        <v>0</v>
      </c>
    </row>
    <row r="286" spans="1:18">
      <c r="A286" s="6">
        <v>44102</v>
      </c>
      <c r="B286" s="87" t="s">
        <v>379</v>
      </c>
      <c r="C286" s="88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8">
        <v>0</v>
      </c>
      <c r="Q286" s="36">
        <f>SUMIF('Balanza de Comprobación'!$B$215:$B$235,'PE2017'!A286,'Balanza de Comprobación'!$H$215:$H$235)</f>
        <v>0</v>
      </c>
      <c r="R286" s="36">
        <f t="shared" si="4"/>
        <v>0</v>
      </c>
    </row>
    <row r="287" spans="1:18" hidden="1">
      <c r="A287" s="4">
        <v>442</v>
      </c>
      <c r="B287" s="89" t="s">
        <v>380</v>
      </c>
      <c r="C287" s="90"/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36">
        <f>SUMIF('Balanza de Comprobación'!$B$215:$B$235,'PE2017'!A287,'Balanza de Comprobación'!$H$215:$H$235)</f>
        <v>0</v>
      </c>
      <c r="R287" s="36">
        <f t="shared" si="4"/>
        <v>0</v>
      </c>
    </row>
    <row r="288" spans="1:18">
      <c r="A288" s="6">
        <v>44201</v>
      </c>
      <c r="B288" s="87" t="s">
        <v>381</v>
      </c>
      <c r="C288" s="88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8">
        <v>0</v>
      </c>
      <c r="Q288" s="36">
        <f>SUMIF('Balanza de Comprobación'!$B$215:$B$235,'PE2017'!A288,'Balanza de Comprobación'!$H$215:$H$235)</f>
        <v>0</v>
      </c>
      <c r="R288" s="36">
        <f t="shared" si="4"/>
        <v>0</v>
      </c>
    </row>
    <row r="289" spans="1:18">
      <c r="A289" s="6">
        <v>44203</v>
      </c>
      <c r="B289" s="87" t="s">
        <v>382</v>
      </c>
      <c r="C289" s="88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8">
        <v>0</v>
      </c>
      <c r="Q289" s="36">
        <f>SUMIF('Balanza de Comprobación'!$B$215:$B$235,'PE2017'!A289,'Balanza de Comprobación'!$H$215:$H$235)</f>
        <v>0</v>
      </c>
      <c r="R289" s="36">
        <f t="shared" si="4"/>
        <v>0</v>
      </c>
    </row>
    <row r="290" spans="1:18">
      <c r="A290" s="6">
        <v>44204</v>
      </c>
      <c r="B290" s="87" t="s">
        <v>383</v>
      </c>
      <c r="C290" s="88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8">
        <v>0</v>
      </c>
      <c r="Q290" s="36">
        <f>SUMIF('Balanza de Comprobación'!$B$215:$B$235,'PE2017'!A290,'Balanza de Comprobación'!$H$215:$H$235)</f>
        <v>0</v>
      </c>
      <c r="R290" s="36">
        <f t="shared" si="4"/>
        <v>0</v>
      </c>
    </row>
    <row r="291" spans="1:18" hidden="1">
      <c r="A291" s="4">
        <v>443</v>
      </c>
      <c r="B291" s="89" t="s">
        <v>384</v>
      </c>
      <c r="C291" s="90"/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36">
        <f>SUMIF('Balanza de Comprobación'!$B$215:$B$235,'PE2017'!A291,'Balanza de Comprobación'!$H$215:$H$235)</f>
        <v>0</v>
      </c>
      <c r="R291" s="36">
        <f t="shared" si="4"/>
        <v>0</v>
      </c>
    </row>
    <row r="292" spans="1:18">
      <c r="A292" s="6">
        <v>44301</v>
      </c>
      <c r="B292" s="87" t="s">
        <v>385</v>
      </c>
      <c r="C292" s="88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8">
        <v>0</v>
      </c>
      <c r="Q292" s="36">
        <f>SUMIF('Balanza de Comprobación'!$B$215:$B$235,'PE2017'!A292,'Balanza de Comprobación'!$H$215:$H$235)</f>
        <v>0</v>
      </c>
      <c r="R292" s="36">
        <f t="shared" si="4"/>
        <v>0</v>
      </c>
    </row>
    <row r="293" spans="1:18">
      <c r="A293" s="6">
        <v>44302</v>
      </c>
      <c r="B293" s="87" t="s">
        <v>386</v>
      </c>
      <c r="C293" s="88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8">
        <v>0</v>
      </c>
      <c r="Q293" s="36">
        <f>SUMIF('Balanza de Comprobación'!$B$215:$B$235,'PE2017'!A293,'Balanza de Comprobación'!$H$215:$H$235)</f>
        <v>0</v>
      </c>
      <c r="R293" s="36">
        <f t="shared" si="4"/>
        <v>0</v>
      </c>
    </row>
    <row r="294" spans="1:18" hidden="1">
      <c r="A294" s="4">
        <v>444</v>
      </c>
      <c r="B294" s="89" t="s">
        <v>387</v>
      </c>
      <c r="C294" s="90"/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36">
        <f>SUMIF('Balanza de Comprobación'!$B$215:$B$235,'PE2017'!A294,'Balanza de Comprobación'!$H$215:$H$235)</f>
        <v>0</v>
      </c>
      <c r="R294" s="36">
        <f t="shared" si="4"/>
        <v>0</v>
      </c>
    </row>
    <row r="295" spans="1:18">
      <c r="A295" s="6">
        <v>44401</v>
      </c>
      <c r="B295" s="87" t="s">
        <v>388</v>
      </c>
      <c r="C295" s="88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8">
        <v>0</v>
      </c>
      <c r="Q295" s="36">
        <f>SUMIF('Balanza de Comprobación'!$B$215:$B$235,'PE2017'!A295,'Balanza de Comprobación'!$H$215:$H$235)</f>
        <v>0</v>
      </c>
      <c r="R295" s="36">
        <f t="shared" si="4"/>
        <v>0</v>
      </c>
    </row>
    <row r="296" spans="1:18" hidden="1">
      <c r="A296" s="4">
        <v>448</v>
      </c>
      <c r="B296" s="89" t="s">
        <v>389</v>
      </c>
      <c r="C296" s="90"/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36">
        <f>SUMIF('Balanza de Comprobación'!$B$215:$B$235,'PE2017'!A296,'Balanza de Comprobación'!$H$215:$H$235)</f>
        <v>0</v>
      </c>
      <c r="R296" s="36">
        <f t="shared" si="4"/>
        <v>0</v>
      </c>
    </row>
    <row r="297" spans="1:18">
      <c r="A297" s="6">
        <v>44801</v>
      </c>
      <c r="B297" s="87" t="s">
        <v>390</v>
      </c>
      <c r="C297" s="88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8">
        <v>0</v>
      </c>
      <c r="Q297" s="36">
        <f>SUMIF('Balanza de Comprobación'!$B$215:$B$235,'PE2017'!A297,'Balanza de Comprobación'!$H$215:$H$235)</f>
        <v>0</v>
      </c>
      <c r="R297" s="36">
        <f t="shared" si="4"/>
        <v>0</v>
      </c>
    </row>
    <row r="298" spans="1:18" hidden="1">
      <c r="A298" s="4" t="s">
        <v>391</v>
      </c>
      <c r="B298" s="89" t="s">
        <v>392</v>
      </c>
      <c r="C298" s="90"/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36">
        <f>SUMIF('Balanza de Comprobación'!$B$215:$B$235,'PE2017'!A298,'Balanza de Comprobación'!$H$215:$H$235)</f>
        <v>0</v>
      </c>
      <c r="R298" s="36">
        <f t="shared" si="4"/>
        <v>0</v>
      </c>
    </row>
    <row r="299" spans="1:18" hidden="1">
      <c r="A299" s="4" t="s">
        <v>393</v>
      </c>
      <c r="B299" s="89" t="s">
        <v>394</v>
      </c>
      <c r="C299" s="90"/>
      <c r="D299" s="9">
        <v>0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36">
        <f>SUMIF('Balanza de Comprobación'!$B$215:$B$235,'PE2017'!A299,'Balanza de Comprobación'!$H$215:$H$235)</f>
        <v>0</v>
      </c>
      <c r="R299" s="36">
        <f t="shared" si="4"/>
        <v>0</v>
      </c>
    </row>
    <row r="300" spans="1:18">
      <c r="A300" s="6" t="s">
        <v>395</v>
      </c>
      <c r="B300" s="87" t="s">
        <v>396</v>
      </c>
      <c r="C300" s="88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8">
        <v>0</v>
      </c>
      <c r="Q300" s="36">
        <f>SUMIF('Balanza de Comprobación'!$B$215:$B$235,'PE2017'!A300,'Balanza de Comprobación'!$H$215:$H$235)</f>
        <v>0</v>
      </c>
      <c r="R300" s="36">
        <f t="shared" si="4"/>
        <v>0</v>
      </c>
    </row>
    <row r="301" spans="1:18" hidden="1">
      <c r="A301" s="4" t="s">
        <v>397</v>
      </c>
      <c r="B301" s="89" t="s">
        <v>398</v>
      </c>
      <c r="C301" s="90"/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36">
        <f>SUMIF('Balanza de Comprobación'!$B$215:$B$235,'PE2017'!A301,'Balanza de Comprobación'!$H$215:$H$235)</f>
        <v>0</v>
      </c>
      <c r="R301" s="36">
        <f t="shared" si="4"/>
        <v>0</v>
      </c>
    </row>
    <row r="302" spans="1:18">
      <c r="A302" s="6" t="s">
        <v>399</v>
      </c>
      <c r="B302" s="87" t="s">
        <v>400</v>
      </c>
      <c r="C302" s="8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8">
        <v>0</v>
      </c>
      <c r="Q302" s="36">
        <f>SUMIF('Balanza de Comprobación'!$B$215:$B$235,'PE2017'!A302,'Balanza de Comprobación'!$H$215:$H$235)</f>
        <v>0</v>
      </c>
      <c r="R302" s="36">
        <f t="shared" si="4"/>
        <v>0</v>
      </c>
    </row>
    <row r="303" spans="1:18" hidden="1">
      <c r="A303" s="4" t="s">
        <v>401</v>
      </c>
      <c r="B303" s="89" t="s">
        <v>402</v>
      </c>
      <c r="C303" s="90"/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36">
        <f>SUMIF('Balanza de Comprobación'!$B$215:$B$235,'PE2017'!A303,'Balanza de Comprobación'!$H$215:$H$235)</f>
        <v>0</v>
      </c>
      <c r="R303" s="36">
        <f t="shared" si="4"/>
        <v>0</v>
      </c>
    </row>
    <row r="304" spans="1:18">
      <c r="A304" s="6" t="s">
        <v>403</v>
      </c>
      <c r="B304" s="87" t="s">
        <v>404</v>
      </c>
      <c r="C304" s="8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8">
        <v>0</v>
      </c>
      <c r="Q304" s="36">
        <f>SUMIF('Balanza de Comprobación'!$B$215:$B$235,'PE2017'!A304,'Balanza de Comprobación'!$H$215:$H$235)</f>
        <v>0</v>
      </c>
      <c r="R304" s="36">
        <f t="shared" si="4"/>
        <v>0</v>
      </c>
    </row>
    <row r="305" spans="1:18" hidden="1">
      <c r="A305" s="4" t="s">
        <v>405</v>
      </c>
      <c r="B305" s="89" t="s">
        <v>406</v>
      </c>
      <c r="C305" s="90"/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36">
        <f>SUMIF('Balanza de Comprobación'!$B$215:$B$235,'PE2017'!A305,'Balanza de Comprobación'!$H$215:$H$235)</f>
        <v>0</v>
      </c>
      <c r="R305" s="36">
        <f t="shared" si="4"/>
        <v>0</v>
      </c>
    </row>
    <row r="306" spans="1:18" hidden="1">
      <c r="A306" s="4" t="s">
        <v>407</v>
      </c>
      <c r="B306" s="89" t="s">
        <v>408</v>
      </c>
      <c r="C306" s="90"/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36">
        <f>SUMIF('Balanza de Comprobación'!$B$215:$B$235,'PE2017'!A306,'Balanza de Comprobación'!$H$215:$H$235)</f>
        <v>0</v>
      </c>
      <c r="R306" s="36">
        <f t="shared" si="4"/>
        <v>0</v>
      </c>
    </row>
    <row r="307" spans="1:18">
      <c r="A307" s="6" t="s">
        <v>409</v>
      </c>
      <c r="B307" s="87" t="s">
        <v>410</v>
      </c>
      <c r="C307" s="8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8">
        <v>0</v>
      </c>
      <c r="Q307" s="36">
        <f>SUMIF('Balanza de Comprobación'!$B$215:$B$235,'PE2017'!A307,'Balanza de Comprobación'!$H$215:$H$235)</f>
        <v>0</v>
      </c>
      <c r="R307" s="36">
        <f t="shared" si="4"/>
        <v>0</v>
      </c>
    </row>
    <row r="308" spans="1:18" ht="15.75" hidden="1">
      <c r="A308" s="1">
        <v>5000</v>
      </c>
      <c r="B308" s="93" t="s">
        <v>411</v>
      </c>
      <c r="C308" s="94"/>
      <c r="D308" s="3">
        <v>70000</v>
      </c>
      <c r="E308" s="3">
        <v>70000</v>
      </c>
      <c r="F308" s="3">
        <v>5000</v>
      </c>
      <c r="G308" s="3">
        <v>5000</v>
      </c>
      <c r="H308" s="3">
        <v>5000</v>
      </c>
      <c r="I308" s="3">
        <v>0</v>
      </c>
      <c r="J308" s="3">
        <v>25000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190000</v>
      </c>
      <c r="Q308" s="36">
        <f>SUMIF('Balanza de Comprobación'!$B$215:$B$235,'PE2017'!A308,'Balanza de Comprobación'!$H$215:$H$235)</f>
        <v>0</v>
      </c>
      <c r="R308" s="36">
        <f t="shared" si="4"/>
        <v>0</v>
      </c>
    </row>
    <row r="309" spans="1:18" hidden="1">
      <c r="A309" s="4">
        <v>5100</v>
      </c>
      <c r="B309" s="89" t="s">
        <v>412</v>
      </c>
      <c r="C309" s="90"/>
      <c r="D309" s="9">
        <v>5000</v>
      </c>
      <c r="E309" s="9">
        <v>5000</v>
      </c>
      <c r="F309" s="9">
        <v>5000</v>
      </c>
      <c r="G309" s="9">
        <v>5000</v>
      </c>
      <c r="H309" s="9">
        <v>5000</v>
      </c>
      <c r="I309" s="9">
        <v>0</v>
      </c>
      <c r="J309" s="9">
        <v>25000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50000</v>
      </c>
      <c r="Q309" s="36">
        <f>SUMIF('Balanza de Comprobación'!$B$215:$B$235,'PE2017'!A309,'Balanza de Comprobación'!$H$215:$H$235)</f>
        <v>0</v>
      </c>
      <c r="R309" s="36">
        <f t="shared" si="4"/>
        <v>0</v>
      </c>
    </row>
    <row r="310" spans="1:18" hidden="1">
      <c r="A310" s="4">
        <v>511</v>
      </c>
      <c r="B310" s="89" t="s">
        <v>413</v>
      </c>
      <c r="C310" s="90"/>
      <c r="D310" s="9">
        <v>5000</v>
      </c>
      <c r="E310" s="9">
        <v>5000</v>
      </c>
      <c r="F310" s="9">
        <v>5000</v>
      </c>
      <c r="G310" s="9">
        <v>5000</v>
      </c>
      <c r="H310" s="9">
        <v>5000</v>
      </c>
      <c r="I310" s="9">
        <v>0</v>
      </c>
      <c r="J310" s="9">
        <v>25000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50000</v>
      </c>
      <c r="Q310" s="36">
        <f>SUMIF('Balanza de Comprobación'!$B$215:$B$235,'PE2017'!A310,'Balanza de Comprobación'!$H$215:$H$235)</f>
        <v>0</v>
      </c>
      <c r="R310" s="36">
        <f t="shared" si="4"/>
        <v>0</v>
      </c>
    </row>
    <row r="311" spans="1:18">
      <c r="A311" s="6">
        <v>51101</v>
      </c>
      <c r="B311" s="87" t="s">
        <v>414</v>
      </c>
      <c r="C311" s="88"/>
      <c r="D311" s="7">
        <v>5000</v>
      </c>
      <c r="E311" s="7">
        <v>5000</v>
      </c>
      <c r="F311" s="7">
        <v>5000</v>
      </c>
      <c r="G311" s="7">
        <v>5000</v>
      </c>
      <c r="H311" s="7">
        <v>5000</v>
      </c>
      <c r="I311" s="7">
        <v>0</v>
      </c>
      <c r="J311" s="7">
        <v>25000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8">
        <v>50000</v>
      </c>
      <c r="Q311" s="36">
        <f>SUMIF('Balanza de Comprobación'!$B$215:$B$235,'PE2017'!A311,'Balanza de Comprobación'!$H$215:$H$235)</f>
        <v>0</v>
      </c>
      <c r="R311" s="36">
        <f t="shared" si="4"/>
        <v>0</v>
      </c>
    </row>
    <row r="312" spans="1:18" hidden="1">
      <c r="A312" s="4">
        <v>512</v>
      </c>
      <c r="B312" s="89" t="s">
        <v>415</v>
      </c>
      <c r="C312" s="90"/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36">
        <f>SUMIF('Balanza de Comprobación'!$B$215:$B$235,'PE2017'!A312,'Balanza de Comprobación'!$H$215:$H$235)</f>
        <v>0</v>
      </c>
      <c r="R312" s="36">
        <f t="shared" si="4"/>
        <v>0</v>
      </c>
    </row>
    <row r="313" spans="1:18">
      <c r="A313" s="6">
        <v>51201</v>
      </c>
      <c r="B313" s="87" t="s">
        <v>416</v>
      </c>
      <c r="C313" s="88"/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8">
        <v>0</v>
      </c>
      <c r="Q313" s="36">
        <f>SUMIF('Balanza de Comprobación'!$B$215:$B$235,'PE2017'!A313,'Balanza de Comprobación'!$H$215:$H$235)</f>
        <v>0</v>
      </c>
      <c r="R313" s="36">
        <f t="shared" si="4"/>
        <v>0</v>
      </c>
    </row>
    <row r="314" spans="1:18" hidden="1">
      <c r="A314" s="4">
        <v>513</v>
      </c>
      <c r="B314" s="89" t="s">
        <v>417</v>
      </c>
      <c r="C314" s="90"/>
      <c r="D314" s="9">
        <v>0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36">
        <f>SUMIF('Balanza de Comprobación'!$B$215:$B$235,'PE2017'!A314,'Balanza de Comprobación'!$H$215:$H$235)</f>
        <v>0</v>
      </c>
      <c r="R314" s="36">
        <f t="shared" si="4"/>
        <v>0</v>
      </c>
    </row>
    <row r="315" spans="1:18">
      <c r="A315" s="6">
        <v>51301</v>
      </c>
      <c r="B315" s="87" t="s">
        <v>418</v>
      </c>
      <c r="C315" s="88"/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8">
        <v>0</v>
      </c>
      <c r="Q315" s="36">
        <f>SUMIF('Balanza de Comprobación'!$B$215:$B$235,'PE2017'!A315,'Balanza de Comprobación'!$H$215:$H$235)</f>
        <v>0</v>
      </c>
      <c r="R315" s="36">
        <f t="shared" si="4"/>
        <v>0</v>
      </c>
    </row>
    <row r="316" spans="1:18" hidden="1">
      <c r="A316" s="4">
        <v>515</v>
      </c>
      <c r="B316" s="89" t="s">
        <v>419</v>
      </c>
      <c r="C316" s="90"/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36">
        <f>SUMIF('Balanza de Comprobación'!$B$215:$B$235,'PE2017'!A316,'Balanza de Comprobación'!$H$215:$H$235)</f>
        <v>0</v>
      </c>
      <c r="R316" s="36">
        <f t="shared" si="4"/>
        <v>0</v>
      </c>
    </row>
    <row r="317" spans="1:18">
      <c r="A317" s="6">
        <v>51501</v>
      </c>
      <c r="B317" s="87" t="s">
        <v>420</v>
      </c>
      <c r="C317" s="88"/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8">
        <v>0</v>
      </c>
      <c r="Q317" s="36">
        <f>SUMIF('Balanza de Comprobación'!$B$215:$B$235,'PE2017'!A317,'Balanza de Comprobación'!$H$215:$H$235)</f>
        <v>0</v>
      </c>
      <c r="R317" s="36">
        <f t="shared" si="4"/>
        <v>0</v>
      </c>
    </row>
    <row r="318" spans="1:18" hidden="1">
      <c r="A318" s="4">
        <v>519</v>
      </c>
      <c r="B318" s="89" t="s">
        <v>421</v>
      </c>
      <c r="C318" s="90"/>
      <c r="D318" s="9">
        <v>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36">
        <f>SUMIF('Balanza de Comprobación'!$B$215:$B$235,'PE2017'!A318,'Balanza de Comprobación'!$H$215:$H$235)</f>
        <v>0</v>
      </c>
      <c r="R318" s="36">
        <f t="shared" si="4"/>
        <v>0</v>
      </c>
    </row>
    <row r="319" spans="1:18">
      <c r="A319" s="6">
        <v>51901</v>
      </c>
      <c r="B319" s="87" t="s">
        <v>422</v>
      </c>
      <c r="C319" s="88"/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8">
        <v>0</v>
      </c>
      <c r="Q319" s="36">
        <f>SUMIF('Balanza de Comprobación'!$B$215:$B$235,'PE2017'!A319,'Balanza de Comprobación'!$H$215:$H$235)</f>
        <v>0</v>
      </c>
      <c r="R319" s="36">
        <f t="shared" si="4"/>
        <v>0</v>
      </c>
    </row>
    <row r="320" spans="1:18">
      <c r="A320" s="6">
        <v>51902</v>
      </c>
      <c r="B320" s="87" t="s">
        <v>423</v>
      </c>
      <c r="C320" s="88"/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8">
        <v>0</v>
      </c>
      <c r="Q320" s="36">
        <f>SUMIF('Balanza de Comprobación'!$B$215:$B$235,'PE2017'!A320,'Balanza de Comprobación'!$H$215:$H$235)</f>
        <v>0</v>
      </c>
      <c r="R320" s="36">
        <f t="shared" si="4"/>
        <v>0</v>
      </c>
    </row>
    <row r="321" spans="1:18">
      <c r="A321" s="6">
        <v>51903</v>
      </c>
      <c r="B321" s="87" t="s">
        <v>424</v>
      </c>
      <c r="C321" s="88"/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8">
        <v>0</v>
      </c>
      <c r="Q321" s="36">
        <f>SUMIF('Balanza de Comprobación'!$B$215:$B$235,'PE2017'!A321,'Balanza de Comprobación'!$H$215:$H$235)</f>
        <v>0</v>
      </c>
      <c r="R321" s="36">
        <f t="shared" si="4"/>
        <v>0</v>
      </c>
    </row>
    <row r="322" spans="1:18" hidden="1">
      <c r="A322" s="4">
        <v>5200</v>
      </c>
      <c r="B322" s="89" t="s">
        <v>425</v>
      </c>
      <c r="C322" s="90"/>
      <c r="D322" s="9">
        <v>0</v>
      </c>
      <c r="E322" s="9">
        <v>0</v>
      </c>
      <c r="F322" s="9">
        <v>0</v>
      </c>
      <c r="G322" s="9">
        <v>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36">
        <f>SUMIF('Balanza de Comprobación'!$B$215:$B$235,'PE2017'!A322,'Balanza de Comprobación'!$H$215:$H$235)</f>
        <v>0</v>
      </c>
      <c r="R322" s="36">
        <f t="shared" si="4"/>
        <v>0</v>
      </c>
    </row>
    <row r="323" spans="1:18" hidden="1">
      <c r="A323" s="4">
        <v>521</v>
      </c>
      <c r="B323" s="89" t="s">
        <v>426</v>
      </c>
      <c r="C323" s="90"/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36">
        <f>SUMIF('Balanza de Comprobación'!$B$215:$B$235,'PE2017'!A323,'Balanza de Comprobación'!$H$215:$H$235)</f>
        <v>0</v>
      </c>
      <c r="R323" s="36">
        <f t="shared" si="4"/>
        <v>0</v>
      </c>
    </row>
    <row r="324" spans="1:18">
      <c r="A324" s="6">
        <v>52101</v>
      </c>
      <c r="B324" s="87" t="s">
        <v>427</v>
      </c>
      <c r="C324" s="88"/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8">
        <v>0</v>
      </c>
      <c r="Q324" s="36">
        <f>SUMIF('Balanza de Comprobación'!$B$215:$B$235,'PE2017'!A324,'Balanza de Comprobación'!$H$215:$H$235)</f>
        <v>0</v>
      </c>
      <c r="R324" s="36">
        <f t="shared" si="4"/>
        <v>0</v>
      </c>
    </row>
    <row r="325" spans="1:18" hidden="1">
      <c r="A325" s="4">
        <v>522</v>
      </c>
      <c r="B325" s="89" t="s">
        <v>428</v>
      </c>
      <c r="C325" s="90"/>
      <c r="D325" s="9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36">
        <f>SUMIF('Balanza de Comprobación'!$B$215:$B$235,'PE2017'!A325,'Balanza de Comprobación'!$H$215:$H$235)</f>
        <v>0</v>
      </c>
      <c r="R325" s="36">
        <f t="shared" ref="R325:R388" si="5">IF(Q325&gt;0,Q325*1.04,0)</f>
        <v>0</v>
      </c>
    </row>
    <row r="326" spans="1:18">
      <c r="A326" s="6">
        <v>52201</v>
      </c>
      <c r="B326" s="87" t="s">
        <v>429</v>
      </c>
      <c r="C326" s="88"/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8">
        <v>0</v>
      </c>
      <c r="Q326" s="36">
        <f>SUMIF('Balanza de Comprobación'!$B$215:$B$235,'PE2017'!A326,'Balanza de Comprobación'!$H$215:$H$235)</f>
        <v>0</v>
      </c>
      <c r="R326" s="36">
        <f t="shared" si="5"/>
        <v>0</v>
      </c>
    </row>
    <row r="327" spans="1:18" hidden="1">
      <c r="A327" s="4">
        <v>523</v>
      </c>
      <c r="B327" s="89" t="s">
        <v>430</v>
      </c>
      <c r="C327" s="90"/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36">
        <f>SUMIF('Balanza de Comprobación'!$B$215:$B$235,'PE2017'!A327,'Balanza de Comprobación'!$H$215:$H$235)</f>
        <v>0</v>
      </c>
      <c r="R327" s="36">
        <f t="shared" si="5"/>
        <v>0</v>
      </c>
    </row>
    <row r="328" spans="1:18">
      <c r="A328" s="6">
        <v>52301</v>
      </c>
      <c r="B328" s="87" t="s">
        <v>431</v>
      </c>
      <c r="C328" s="88"/>
      <c r="D328" s="7">
        <v>0</v>
      </c>
      <c r="E328" s="7">
        <v>0</v>
      </c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8">
        <v>0</v>
      </c>
      <c r="Q328" s="36">
        <f>SUMIF('Balanza de Comprobación'!$B$215:$B$235,'PE2017'!A328,'Balanza de Comprobación'!$H$215:$H$235)</f>
        <v>0</v>
      </c>
      <c r="R328" s="36">
        <f t="shared" si="5"/>
        <v>0</v>
      </c>
    </row>
    <row r="329" spans="1:18" hidden="1">
      <c r="A329" s="4" t="s">
        <v>432</v>
      </c>
      <c r="B329" s="89" t="s">
        <v>433</v>
      </c>
      <c r="C329" s="90"/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36">
        <f>SUMIF('Balanza de Comprobación'!$B$215:$B$235,'PE2017'!A329,'Balanza de Comprobación'!$H$215:$H$235)</f>
        <v>0</v>
      </c>
      <c r="R329" s="36">
        <f t="shared" si="5"/>
        <v>0</v>
      </c>
    </row>
    <row r="330" spans="1:18">
      <c r="A330" s="6" t="s">
        <v>434</v>
      </c>
      <c r="B330" s="87" t="s">
        <v>435</v>
      </c>
      <c r="C330" s="88"/>
      <c r="D330" s="7">
        <v>0</v>
      </c>
      <c r="E330" s="7">
        <v>0</v>
      </c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8">
        <v>0</v>
      </c>
      <c r="Q330" s="36">
        <f>SUMIF('Balanza de Comprobación'!$B$215:$B$235,'PE2017'!A330,'Balanza de Comprobación'!$H$215:$H$235)</f>
        <v>0</v>
      </c>
      <c r="R330" s="36">
        <f t="shared" si="5"/>
        <v>0</v>
      </c>
    </row>
    <row r="331" spans="1:18" hidden="1">
      <c r="A331" s="4">
        <v>5300</v>
      </c>
      <c r="B331" s="89" t="s">
        <v>436</v>
      </c>
      <c r="C331" s="90"/>
      <c r="D331" s="9">
        <v>0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36">
        <f>SUMIF('Balanza de Comprobación'!$B$215:$B$235,'PE2017'!A331,'Balanza de Comprobación'!$H$215:$H$235)</f>
        <v>0</v>
      </c>
      <c r="R331" s="36">
        <f t="shared" si="5"/>
        <v>0</v>
      </c>
    </row>
    <row r="332" spans="1:18" hidden="1">
      <c r="A332" s="4">
        <v>531</v>
      </c>
      <c r="B332" s="89" t="s">
        <v>437</v>
      </c>
      <c r="C332" s="90"/>
      <c r="D332" s="9">
        <v>0</v>
      </c>
      <c r="E332" s="9">
        <v>0</v>
      </c>
      <c r="F332" s="9">
        <v>0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36">
        <f>SUMIF('Balanza de Comprobación'!$B$215:$B$235,'PE2017'!A332,'Balanza de Comprobación'!$H$215:$H$235)</f>
        <v>0</v>
      </c>
      <c r="R332" s="36">
        <f t="shared" si="5"/>
        <v>0</v>
      </c>
    </row>
    <row r="333" spans="1:18">
      <c r="A333" s="6">
        <v>53101</v>
      </c>
      <c r="B333" s="87" t="s">
        <v>438</v>
      </c>
      <c r="C333" s="88"/>
      <c r="D333" s="7">
        <v>0</v>
      </c>
      <c r="E333" s="7">
        <v>0</v>
      </c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8">
        <v>0</v>
      </c>
      <c r="Q333" s="36">
        <f>SUMIF('Balanza de Comprobación'!$B$215:$B$235,'PE2017'!A333,'Balanza de Comprobación'!$H$215:$H$235)</f>
        <v>0</v>
      </c>
      <c r="R333" s="36">
        <f t="shared" si="5"/>
        <v>0</v>
      </c>
    </row>
    <row r="334" spans="1:18" hidden="1">
      <c r="A334" s="4">
        <v>532</v>
      </c>
      <c r="B334" s="89" t="s">
        <v>439</v>
      </c>
      <c r="C334" s="90"/>
      <c r="D334" s="9">
        <v>0</v>
      </c>
      <c r="E334" s="9">
        <v>0</v>
      </c>
      <c r="F334" s="9">
        <v>0</v>
      </c>
      <c r="G334" s="9">
        <v>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36">
        <f>SUMIF('Balanza de Comprobación'!$B$215:$B$235,'PE2017'!A334,'Balanza de Comprobación'!$H$215:$H$235)</f>
        <v>0</v>
      </c>
      <c r="R334" s="36">
        <f t="shared" si="5"/>
        <v>0</v>
      </c>
    </row>
    <row r="335" spans="1:18">
      <c r="A335" s="6">
        <v>53201</v>
      </c>
      <c r="B335" s="87" t="s">
        <v>440</v>
      </c>
      <c r="C335" s="88"/>
      <c r="D335" s="7">
        <v>0</v>
      </c>
      <c r="E335" s="7">
        <v>0</v>
      </c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8">
        <v>0</v>
      </c>
      <c r="Q335" s="36">
        <f>SUMIF('Balanza de Comprobación'!$B$215:$B$235,'PE2017'!A335,'Balanza de Comprobación'!$H$215:$H$235)</f>
        <v>0</v>
      </c>
      <c r="R335" s="36">
        <f t="shared" si="5"/>
        <v>0</v>
      </c>
    </row>
    <row r="336" spans="1:18" hidden="1">
      <c r="A336" s="4">
        <v>5400</v>
      </c>
      <c r="B336" s="89" t="s">
        <v>441</v>
      </c>
      <c r="C336" s="90"/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36">
        <f>SUMIF('Balanza de Comprobación'!$B$215:$B$235,'PE2017'!A336,'Balanza de Comprobación'!$H$215:$H$235)</f>
        <v>0</v>
      </c>
      <c r="R336" s="36">
        <f t="shared" si="5"/>
        <v>0</v>
      </c>
    </row>
    <row r="337" spans="1:18" hidden="1">
      <c r="A337" s="4">
        <v>541</v>
      </c>
      <c r="B337" s="89" t="s">
        <v>442</v>
      </c>
      <c r="C337" s="90"/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v>0</v>
      </c>
      <c r="P337" s="9">
        <v>0</v>
      </c>
      <c r="Q337" s="36">
        <f>SUMIF('Balanza de Comprobación'!$B$215:$B$235,'PE2017'!A337,'Balanza de Comprobación'!$H$215:$H$235)</f>
        <v>0</v>
      </c>
      <c r="R337" s="36">
        <f t="shared" si="5"/>
        <v>0</v>
      </c>
    </row>
    <row r="338" spans="1:18">
      <c r="A338" s="6">
        <v>54101</v>
      </c>
      <c r="B338" s="87" t="s">
        <v>443</v>
      </c>
      <c r="C338" s="88"/>
      <c r="D338" s="7">
        <v>0</v>
      </c>
      <c r="E338" s="7">
        <v>0</v>
      </c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8">
        <v>0</v>
      </c>
      <c r="Q338" s="36">
        <f>SUMIF('Balanza de Comprobación'!$B$215:$B$235,'PE2017'!A338,'Balanza de Comprobación'!$H$215:$H$235)</f>
        <v>0</v>
      </c>
      <c r="R338" s="36">
        <f t="shared" si="5"/>
        <v>0</v>
      </c>
    </row>
    <row r="339" spans="1:18" hidden="1">
      <c r="A339" s="4">
        <v>542</v>
      </c>
      <c r="B339" s="89" t="s">
        <v>444</v>
      </c>
      <c r="C339" s="90"/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36">
        <f>SUMIF('Balanza de Comprobación'!$B$215:$B$235,'PE2017'!A339,'Balanza de Comprobación'!$H$215:$H$235)</f>
        <v>0</v>
      </c>
      <c r="R339" s="36">
        <f t="shared" si="5"/>
        <v>0</v>
      </c>
    </row>
    <row r="340" spans="1:18">
      <c r="A340" s="6">
        <v>54201</v>
      </c>
      <c r="B340" s="87" t="s">
        <v>445</v>
      </c>
      <c r="C340" s="88"/>
      <c r="D340" s="7">
        <v>0</v>
      </c>
      <c r="E340" s="7">
        <v>0</v>
      </c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8">
        <v>0</v>
      </c>
      <c r="Q340" s="36">
        <f>SUMIF('Balanza de Comprobación'!$B$215:$B$235,'PE2017'!A340,'Balanza de Comprobación'!$H$215:$H$235)</f>
        <v>0</v>
      </c>
      <c r="R340" s="36">
        <f t="shared" si="5"/>
        <v>0</v>
      </c>
    </row>
    <row r="341" spans="1:18" hidden="1">
      <c r="A341" s="4">
        <v>549</v>
      </c>
      <c r="B341" s="89" t="s">
        <v>446</v>
      </c>
      <c r="C341" s="90"/>
      <c r="D341" s="9">
        <v>0</v>
      </c>
      <c r="E341" s="9">
        <v>0</v>
      </c>
      <c r="F341" s="9">
        <v>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36">
        <f>SUMIF('Balanza de Comprobación'!$B$215:$B$235,'PE2017'!A341,'Balanza de Comprobación'!$H$215:$H$235)</f>
        <v>0</v>
      </c>
      <c r="R341" s="36">
        <f t="shared" si="5"/>
        <v>0</v>
      </c>
    </row>
    <row r="342" spans="1:18">
      <c r="A342" s="6">
        <v>54901</v>
      </c>
      <c r="B342" s="87" t="s">
        <v>447</v>
      </c>
      <c r="C342" s="88"/>
      <c r="D342" s="7">
        <v>0</v>
      </c>
      <c r="E342" s="7">
        <v>0</v>
      </c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8">
        <v>0</v>
      </c>
      <c r="Q342" s="36">
        <f>SUMIF('Balanza de Comprobación'!$B$215:$B$235,'PE2017'!A342,'Balanza de Comprobación'!$H$215:$H$235)</f>
        <v>0</v>
      </c>
      <c r="R342" s="36">
        <f t="shared" si="5"/>
        <v>0</v>
      </c>
    </row>
    <row r="343" spans="1:18" hidden="1">
      <c r="A343" s="4">
        <v>5500</v>
      </c>
      <c r="B343" s="89" t="s">
        <v>448</v>
      </c>
      <c r="C343" s="90"/>
      <c r="D343" s="9">
        <v>35000</v>
      </c>
      <c r="E343" s="9">
        <v>35000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140000</v>
      </c>
      <c r="Q343" s="36">
        <f>SUMIF('Balanza de Comprobación'!$B$215:$B$235,'PE2017'!A343,'Balanza de Comprobación'!$H$215:$H$235)</f>
        <v>0</v>
      </c>
      <c r="R343" s="36">
        <f t="shared" si="5"/>
        <v>0</v>
      </c>
    </row>
    <row r="344" spans="1:18" hidden="1">
      <c r="A344" s="4">
        <v>551</v>
      </c>
      <c r="B344" s="89" t="s">
        <v>448</v>
      </c>
      <c r="C344" s="90"/>
      <c r="D344" s="9">
        <v>35000</v>
      </c>
      <c r="E344" s="9">
        <v>35000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140000</v>
      </c>
      <c r="Q344" s="36">
        <f>SUMIF('Balanza de Comprobación'!$B$215:$B$235,'PE2017'!A344,'Balanza de Comprobación'!$H$215:$H$235)</f>
        <v>0</v>
      </c>
      <c r="R344" s="36">
        <f t="shared" si="5"/>
        <v>0</v>
      </c>
    </row>
    <row r="345" spans="1:18">
      <c r="A345" s="6">
        <v>55101</v>
      </c>
      <c r="B345" s="87" t="s">
        <v>449</v>
      </c>
      <c r="C345" s="88"/>
      <c r="D345" s="7">
        <v>70000</v>
      </c>
      <c r="E345" s="7">
        <v>70000</v>
      </c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8">
        <v>140000</v>
      </c>
      <c r="Q345" s="36">
        <f>SUMIF('Balanza de Comprobación'!$B$215:$B$235,'PE2017'!A345,'Balanza de Comprobación'!$H$215:$H$235)</f>
        <v>0</v>
      </c>
      <c r="R345" s="36">
        <f t="shared" si="5"/>
        <v>0</v>
      </c>
    </row>
    <row r="346" spans="1:18" hidden="1">
      <c r="A346" s="4">
        <v>5600</v>
      </c>
      <c r="B346" s="89" t="s">
        <v>450</v>
      </c>
      <c r="C346" s="90"/>
      <c r="D346" s="9">
        <v>0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36">
        <f>SUMIF('Balanza de Comprobación'!$B$215:$B$235,'PE2017'!A346,'Balanza de Comprobación'!$H$215:$H$235)</f>
        <v>0</v>
      </c>
      <c r="R346" s="36">
        <f t="shared" si="5"/>
        <v>0</v>
      </c>
    </row>
    <row r="347" spans="1:18" hidden="1">
      <c r="A347" s="4">
        <v>562</v>
      </c>
      <c r="B347" s="89" t="s">
        <v>451</v>
      </c>
      <c r="C347" s="90"/>
      <c r="D347" s="9">
        <v>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36">
        <f>SUMIF('Balanza de Comprobación'!$B$215:$B$235,'PE2017'!A347,'Balanza de Comprobación'!$H$215:$H$235)</f>
        <v>0</v>
      </c>
      <c r="R347" s="36">
        <f t="shared" si="5"/>
        <v>0</v>
      </c>
    </row>
    <row r="348" spans="1:18">
      <c r="A348" s="6">
        <v>56201</v>
      </c>
      <c r="B348" s="87" t="s">
        <v>452</v>
      </c>
      <c r="C348" s="8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8">
        <v>0</v>
      </c>
      <c r="Q348" s="36">
        <f>SUMIF('Balanza de Comprobación'!$B$215:$B$235,'PE2017'!A348,'Balanza de Comprobación'!$H$215:$H$235)</f>
        <v>0</v>
      </c>
      <c r="R348" s="36">
        <f t="shared" si="5"/>
        <v>0</v>
      </c>
    </row>
    <row r="349" spans="1:18" hidden="1">
      <c r="A349" s="4">
        <v>563</v>
      </c>
      <c r="B349" s="89" t="s">
        <v>453</v>
      </c>
      <c r="C349" s="90"/>
      <c r="D349" s="9">
        <v>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36">
        <f>SUMIF('Balanza de Comprobación'!$B$215:$B$235,'PE2017'!A349,'Balanza de Comprobación'!$H$215:$H$235)</f>
        <v>0</v>
      </c>
      <c r="R349" s="36">
        <f t="shared" si="5"/>
        <v>0</v>
      </c>
    </row>
    <row r="350" spans="1:18">
      <c r="A350" s="6">
        <v>56301</v>
      </c>
      <c r="B350" s="87" t="s">
        <v>454</v>
      </c>
      <c r="C350" s="88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8">
        <v>0</v>
      </c>
      <c r="Q350" s="36">
        <f>SUMIF('Balanza de Comprobación'!$B$215:$B$235,'PE2017'!A350,'Balanza de Comprobación'!$H$215:$H$235)</f>
        <v>0</v>
      </c>
      <c r="R350" s="36">
        <f t="shared" si="5"/>
        <v>0</v>
      </c>
    </row>
    <row r="351" spans="1:18" hidden="1">
      <c r="A351" s="4">
        <v>564</v>
      </c>
      <c r="B351" s="89" t="s">
        <v>455</v>
      </c>
      <c r="C351" s="90"/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36">
        <f>SUMIF('Balanza de Comprobación'!$B$215:$B$235,'PE2017'!A351,'Balanza de Comprobación'!$H$215:$H$235)</f>
        <v>0</v>
      </c>
      <c r="R351" s="36">
        <f t="shared" si="5"/>
        <v>0</v>
      </c>
    </row>
    <row r="352" spans="1:18">
      <c r="A352" s="6">
        <v>56401</v>
      </c>
      <c r="B352" s="87" t="s">
        <v>456</v>
      </c>
      <c r="C352" s="88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8">
        <v>0</v>
      </c>
      <c r="Q352" s="36">
        <f>SUMIF('Balanza de Comprobación'!$B$215:$B$235,'PE2017'!A352,'Balanza de Comprobación'!$H$215:$H$235)</f>
        <v>0</v>
      </c>
      <c r="R352" s="36">
        <f t="shared" si="5"/>
        <v>0</v>
      </c>
    </row>
    <row r="353" spans="1:18" hidden="1">
      <c r="A353" s="4">
        <v>565</v>
      </c>
      <c r="B353" s="89" t="s">
        <v>457</v>
      </c>
      <c r="C353" s="90"/>
      <c r="D353" s="9">
        <v>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36">
        <f>SUMIF('Balanza de Comprobación'!$B$215:$B$235,'PE2017'!A353,'Balanza de Comprobación'!$H$215:$H$235)</f>
        <v>0</v>
      </c>
      <c r="R353" s="36">
        <f t="shared" si="5"/>
        <v>0</v>
      </c>
    </row>
    <row r="354" spans="1:18">
      <c r="A354" s="6">
        <v>56501</v>
      </c>
      <c r="B354" s="87" t="s">
        <v>458</v>
      </c>
      <c r="C354" s="88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8">
        <v>0</v>
      </c>
      <c r="Q354" s="36">
        <f>SUMIF('Balanza de Comprobación'!$B$215:$B$235,'PE2017'!A354,'Balanza de Comprobación'!$H$215:$H$235)</f>
        <v>0</v>
      </c>
      <c r="R354" s="36">
        <f t="shared" si="5"/>
        <v>0</v>
      </c>
    </row>
    <row r="355" spans="1:18" hidden="1">
      <c r="A355" s="4">
        <v>566</v>
      </c>
      <c r="B355" s="89" t="s">
        <v>459</v>
      </c>
      <c r="C355" s="90"/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36">
        <f>SUMIF('Balanza de Comprobación'!$B$215:$B$235,'PE2017'!A355,'Balanza de Comprobación'!$H$215:$H$235)</f>
        <v>0</v>
      </c>
      <c r="R355" s="36">
        <f t="shared" si="5"/>
        <v>0</v>
      </c>
    </row>
    <row r="356" spans="1:18">
      <c r="A356" s="6">
        <v>56601</v>
      </c>
      <c r="B356" s="87" t="s">
        <v>460</v>
      </c>
      <c r="C356" s="88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8">
        <v>0</v>
      </c>
      <c r="Q356" s="36">
        <f>SUMIF('Balanza de Comprobación'!$B$215:$B$235,'PE2017'!A356,'Balanza de Comprobación'!$H$215:$H$235)</f>
        <v>0</v>
      </c>
      <c r="R356" s="36">
        <f t="shared" si="5"/>
        <v>0</v>
      </c>
    </row>
    <row r="357" spans="1:18" hidden="1">
      <c r="A357" s="4">
        <v>567</v>
      </c>
      <c r="B357" s="89" t="s">
        <v>461</v>
      </c>
      <c r="C357" s="90"/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36">
        <f>SUMIF('Balanza de Comprobación'!$B$215:$B$235,'PE2017'!A357,'Balanza de Comprobación'!$H$215:$H$235)</f>
        <v>0</v>
      </c>
      <c r="R357" s="36">
        <f t="shared" si="5"/>
        <v>0</v>
      </c>
    </row>
    <row r="358" spans="1:18">
      <c r="A358" s="6">
        <v>56701</v>
      </c>
      <c r="B358" s="87" t="s">
        <v>462</v>
      </c>
      <c r="C358" s="88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8">
        <v>0</v>
      </c>
      <c r="Q358" s="36">
        <f>SUMIF('Balanza de Comprobación'!$B$215:$B$235,'PE2017'!A358,'Balanza de Comprobación'!$H$215:$H$235)</f>
        <v>0</v>
      </c>
      <c r="R358" s="36">
        <f t="shared" si="5"/>
        <v>0</v>
      </c>
    </row>
    <row r="359" spans="1:18">
      <c r="A359" s="6">
        <v>56702</v>
      </c>
      <c r="B359" s="87" t="s">
        <v>463</v>
      </c>
      <c r="C359" s="88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8">
        <v>0</v>
      </c>
      <c r="Q359" s="36">
        <f>SUMIF('Balanza de Comprobación'!$B$215:$B$235,'PE2017'!A359,'Balanza de Comprobación'!$H$215:$H$235)</f>
        <v>0</v>
      </c>
      <c r="R359" s="36">
        <f t="shared" si="5"/>
        <v>0</v>
      </c>
    </row>
    <row r="360" spans="1:18" hidden="1">
      <c r="A360" s="4">
        <v>5700</v>
      </c>
      <c r="B360" s="89" t="s">
        <v>464</v>
      </c>
      <c r="C360" s="90"/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36">
        <f>SUMIF('Balanza de Comprobación'!$B$215:$B$235,'PE2017'!A360,'Balanza de Comprobación'!$H$215:$H$235)</f>
        <v>0</v>
      </c>
      <c r="R360" s="36">
        <f t="shared" si="5"/>
        <v>0</v>
      </c>
    </row>
    <row r="361" spans="1:18" hidden="1">
      <c r="A361" s="4">
        <v>578</v>
      </c>
      <c r="B361" s="89" t="s">
        <v>465</v>
      </c>
      <c r="C361" s="90"/>
      <c r="D361" s="9">
        <v>0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36">
        <f>SUMIF('Balanza de Comprobación'!$B$215:$B$235,'PE2017'!A361,'Balanza de Comprobación'!$H$215:$H$235)</f>
        <v>0</v>
      </c>
      <c r="R361" s="36">
        <f t="shared" si="5"/>
        <v>0</v>
      </c>
    </row>
    <row r="362" spans="1:18">
      <c r="A362" s="6">
        <v>57801</v>
      </c>
      <c r="B362" s="87" t="s">
        <v>466</v>
      </c>
      <c r="C362" s="88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8">
        <v>0</v>
      </c>
      <c r="Q362" s="36">
        <f>SUMIF('Balanza de Comprobación'!$B$215:$B$235,'PE2017'!A362,'Balanza de Comprobación'!$H$215:$H$235)</f>
        <v>0</v>
      </c>
      <c r="R362" s="36">
        <f t="shared" si="5"/>
        <v>0</v>
      </c>
    </row>
    <row r="363" spans="1:18" hidden="1">
      <c r="A363" s="4">
        <v>5800</v>
      </c>
      <c r="B363" s="89" t="s">
        <v>467</v>
      </c>
      <c r="C363" s="90"/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36">
        <f>SUMIF('Balanza de Comprobación'!$B$215:$B$235,'PE2017'!A363,'Balanza de Comprobación'!$H$215:$H$235)</f>
        <v>0</v>
      </c>
      <c r="R363" s="36">
        <f t="shared" si="5"/>
        <v>0</v>
      </c>
    </row>
    <row r="364" spans="1:18" hidden="1">
      <c r="A364" s="4">
        <v>581</v>
      </c>
      <c r="B364" s="89" t="s">
        <v>468</v>
      </c>
      <c r="C364" s="90"/>
      <c r="D364" s="9">
        <v>0</v>
      </c>
      <c r="E364" s="9">
        <v>0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36">
        <f>SUMIF('Balanza de Comprobación'!$B$215:$B$235,'PE2017'!A364,'Balanza de Comprobación'!$H$215:$H$235)</f>
        <v>0</v>
      </c>
      <c r="R364" s="36">
        <f t="shared" si="5"/>
        <v>0</v>
      </c>
    </row>
    <row r="365" spans="1:18">
      <c r="A365" s="6">
        <v>58101</v>
      </c>
      <c r="B365" s="87" t="s">
        <v>469</v>
      </c>
      <c r="C365" s="88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8">
        <v>0</v>
      </c>
      <c r="Q365" s="36">
        <f>SUMIF('Balanza de Comprobación'!$B$215:$B$235,'PE2017'!A365,'Balanza de Comprobación'!$H$215:$H$235)</f>
        <v>0</v>
      </c>
      <c r="R365" s="36">
        <f t="shared" si="5"/>
        <v>0</v>
      </c>
    </row>
    <row r="366" spans="1:18" hidden="1">
      <c r="A366" s="4">
        <v>582</v>
      </c>
      <c r="B366" s="89" t="s">
        <v>470</v>
      </c>
      <c r="C366" s="90"/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36">
        <f>SUMIF('Balanza de Comprobación'!$B$215:$B$235,'PE2017'!A366,'Balanza de Comprobación'!$H$215:$H$235)</f>
        <v>0</v>
      </c>
      <c r="R366" s="36">
        <f t="shared" si="5"/>
        <v>0</v>
      </c>
    </row>
    <row r="367" spans="1:18">
      <c r="A367" s="6">
        <v>58201</v>
      </c>
      <c r="B367" s="87" t="s">
        <v>471</v>
      </c>
      <c r="C367" s="88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8">
        <v>0</v>
      </c>
      <c r="Q367" s="36">
        <f>SUMIF('Balanza de Comprobación'!$B$215:$B$235,'PE2017'!A367,'Balanza de Comprobación'!$H$215:$H$235)</f>
        <v>0</v>
      </c>
      <c r="R367" s="36">
        <f t="shared" si="5"/>
        <v>0</v>
      </c>
    </row>
    <row r="368" spans="1:18" hidden="1">
      <c r="A368" s="4" t="s">
        <v>472</v>
      </c>
      <c r="B368" s="89" t="s">
        <v>473</v>
      </c>
      <c r="C368" s="90"/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36">
        <f>SUMIF('Balanza de Comprobación'!$B$215:$B$235,'PE2017'!A368,'Balanza de Comprobación'!$H$215:$H$235)</f>
        <v>0</v>
      </c>
      <c r="R368" s="36">
        <f t="shared" si="5"/>
        <v>0</v>
      </c>
    </row>
    <row r="369" spans="1:18">
      <c r="A369" s="6" t="s">
        <v>474</v>
      </c>
      <c r="B369" s="87" t="s">
        <v>475</v>
      </c>
      <c r="C369" s="88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8">
        <v>0</v>
      </c>
      <c r="Q369" s="36">
        <f>SUMIF('Balanza de Comprobación'!$B$215:$B$235,'PE2017'!A369,'Balanza de Comprobación'!$H$215:$H$235)</f>
        <v>0</v>
      </c>
      <c r="R369" s="36">
        <f t="shared" si="5"/>
        <v>0</v>
      </c>
    </row>
    <row r="370" spans="1:18" hidden="1">
      <c r="A370" s="4">
        <v>589</v>
      </c>
      <c r="B370" s="89" t="s">
        <v>476</v>
      </c>
      <c r="C370" s="90"/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36">
        <f>SUMIF('Balanza de Comprobación'!$B$215:$B$235,'PE2017'!A370,'Balanza de Comprobación'!$H$215:$H$235)</f>
        <v>0</v>
      </c>
      <c r="R370" s="36">
        <f t="shared" si="5"/>
        <v>0</v>
      </c>
    </row>
    <row r="371" spans="1:18">
      <c r="A371" s="6">
        <v>58901</v>
      </c>
      <c r="B371" s="87" t="s">
        <v>477</v>
      </c>
      <c r="C371" s="88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8">
        <v>0</v>
      </c>
      <c r="Q371" s="36">
        <f>SUMIF('Balanza de Comprobación'!$B$215:$B$235,'PE2017'!A371,'Balanza de Comprobación'!$H$215:$H$235)</f>
        <v>0</v>
      </c>
      <c r="R371" s="36">
        <f t="shared" si="5"/>
        <v>0</v>
      </c>
    </row>
    <row r="372" spans="1:18" hidden="1">
      <c r="A372" s="4">
        <v>5900</v>
      </c>
      <c r="B372" s="89" t="s">
        <v>478</v>
      </c>
      <c r="C372" s="90"/>
      <c r="D372" s="9">
        <v>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36">
        <f>SUMIF('Balanza de Comprobación'!$B$215:$B$235,'PE2017'!A372,'Balanza de Comprobación'!$H$215:$H$235)</f>
        <v>0</v>
      </c>
      <c r="R372" s="36">
        <f t="shared" si="5"/>
        <v>0</v>
      </c>
    </row>
    <row r="373" spans="1:18" hidden="1">
      <c r="A373" s="4">
        <v>591</v>
      </c>
      <c r="B373" s="89" t="s">
        <v>479</v>
      </c>
      <c r="C373" s="90"/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36">
        <f>SUMIF('Balanza de Comprobación'!$B$215:$B$235,'PE2017'!A373,'Balanza de Comprobación'!$H$215:$H$235)</f>
        <v>0</v>
      </c>
      <c r="R373" s="36">
        <f t="shared" si="5"/>
        <v>0</v>
      </c>
    </row>
    <row r="374" spans="1:18">
      <c r="A374" s="6">
        <v>59101</v>
      </c>
      <c r="B374" s="87" t="s">
        <v>480</v>
      </c>
      <c r="C374" s="88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8">
        <v>0</v>
      </c>
      <c r="Q374" s="36">
        <f>SUMIF('Balanza de Comprobación'!$B$215:$B$235,'PE2017'!A374,'Balanza de Comprobación'!$H$215:$H$235)</f>
        <v>0</v>
      </c>
      <c r="R374" s="36">
        <f t="shared" si="5"/>
        <v>0</v>
      </c>
    </row>
    <row r="375" spans="1:18" ht="15.75" hidden="1">
      <c r="A375" s="1">
        <v>6000</v>
      </c>
      <c r="B375" s="93" t="s">
        <v>481</v>
      </c>
      <c r="C375" s="93"/>
      <c r="D375" s="11">
        <v>0</v>
      </c>
      <c r="E375" s="11">
        <v>0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36">
        <f>SUMIF('Balanza de Comprobación'!$B$215:$B$235,'PE2017'!A375,'Balanza de Comprobación'!$H$215:$H$235)</f>
        <v>0</v>
      </c>
      <c r="R375" s="36">
        <f t="shared" si="5"/>
        <v>0</v>
      </c>
    </row>
    <row r="376" spans="1:18" hidden="1">
      <c r="A376" s="4">
        <v>6100</v>
      </c>
      <c r="B376" s="89" t="s">
        <v>482</v>
      </c>
      <c r="C376" s="89"/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  <c r="P376" s="13">
        <v>0</v>
      </c>
      <c r="Q376" s="36">
        <f>SUMIF('Balanza de Comprobación'!$B$215:$B$235,'PE2017'!A376,'Balanza de Comprobación'!$H$215:$H$235)</f>
        <v>0</v>
      </c>
      <c r="R376" s="36">
        <f t="shared" si="5"/>
        <v>0</v>
      </c>
    </row>
    <row r="377" spans="1:18" hidden="1">
      <c r="A377" s="4">
        <v>611</v>
      </c>
      <c r="B377" s="89" t="s">
        <v>483</v>
      </c>
      <c r="C377" s="90"/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36">
        <f>SUMIF('Balanza de Comprobación'!$B$215:$B$235,'PE2017'!A377,'Balanza de Comprobación'!$H$215:$H$235)</f>
        <v>0</v>
      </c>
      <c r="R377" s="36">
        <f t="shared" si="5"/>
        <v>0</v>
      </c>
    </row>
    <row r="378" spans="1:18">
      <c r="A378" s="6">
        <v>61101</v>
      </c>
      <c r="B378" s="87" t="s">
        <v>484</v>
      </c>
      <c r="C378" s="88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8">
        <v>0</v>
      </c>
      <c r="Q378" s="36">
        <f>SUMIF('Balanza de Comprobación'!$B$215:$B$235,'PE2017'!A378,'Balanza de Comprobación'!$H$215:$H$235)</f>
        <v>0</v>
      </c>
      <c r="R378" s="36">
        <f t="shared" si="5"/>
        <v>0</v>
      </c>
    </row>
    <row r="379" spans="1:18">
      <c r="A379" s="6">
        <v>61102</v>
      </c>
      <c r="B379" s="87" t="s">
        <v>485</v>
      </c>
      <c r="C379" s="88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8">
        <v>0</v>
      </c>
      <c r="Q379" s="36">
        <f>SUMIF('Balanza de Comprobación'!$B$215:$B$235,'PE2017'!A379,'Balanza de Comprobación'!$H$215:$H$235)</f>
        <v>0</v>
      </c>
      <c r="R379" s="36">
        <f t="shared" si="5"/>
        <v>0</v>
      </c>
    </row>
    <row r="380" spans="1:18">
      <c r="A380" s="6">
        <v>61103</v>
      </c>
      <c r="B380" s="87" t="s">
        <v>486</v>
      </c>
      <c r="C380" s="88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8">
        <v>0</v>
      </c>
      <c r="Q380" s="36">
        <f>SUMIF('Balanza de Comprobación'!$B$215:$B$235,'PE2017'!A380,'Balanza de Comprobación'!$H$215:$H$235)</f>
        <v>0</v>
      </c>
      <c r="R380" s="36">
        <f t="shared" si="5"/>
        <v>0</v>
      </c>
    </row>
    <row r="381" spans="1:18">
      <c r="A381" s="6">
        <v>61104</v>
      </c>
      <c r="B381" s="87" t="s">
        <v>487</v>
      </c>
      <c r="C381" s="88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8">
        <v>0</v>
      </c>
      <c r="Q381" s="36">
        <f>SUMIF('Balanza de Comprobación'!$B$215:$B$235,'PE2017'!A381,'Balanza de Comprobación'!$H$215:$H$235)</f>
        <v>0</v>
      </c>
      <c r="R381" s="36">
        <f t="shared" si="5"/>
        <v>0</v>
      </c>
    </row>
    <row r="382" spans="1:18">
      <c r="A382" s="6">
        <v>61105</v>
      </c>
      <c r="B382" s="87" t="s">
        <v>488</v>
      </c>
      <c r="C382" s="88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8">
        <v>0</v>
      </c>
      <c r="Q382" s="36">
        <f>SUMIF('Balanza de Comprobación'!$B$215:$B$235,'PE2017'!A382,'Balanza de Comprobación'!$H$215:$H$235)</f>
        <v>0</v>
      </c>
      <c r="R382" s="36">
        <f t="shared" si="5"/>
        <v>0</v>
      </c>
    </row>
    <row r="383" spans="1:18">
      <c r="A383" s="6">
        <v>61106</v>
      </c>
      <c r="B383" s="87" t="s">
        <v>489</v>
      </c>
      <c r="C383" s="88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8">
        <v>0</v>
      </c>
      <c r="Q383" s="36">
        <f>SUMIF('Balanza de Comprobación'!$B$215:$B$235,'PE2017'!A383,'Balanza de Comprobación'!$H$215:$H$235)</f>
        <v>0</v>
      </c>
      <c r="R383" s="36">
        <f t="shared" si="5"/>
        <v>0</v>
      </c>
    </row>
    <row r="384" spans="1:18">
      <c r="A384" s="6">
        <v>61107</v>
      </c>
      <c r="B384" s="87" t="s">
        <v>490</v>
      </c>
      <c r="C384" s="88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8">
        <v>0</v>
      </c>
      <c r="Q384" s="36">
        <f>SUMIF('Balanza de Comprobación'!$B$215:$B$235,'PE2017'!A384,'Balanza de Comprobación'!$H$215:$H$235)</f>
        <v>0</v>
      </c>
      <c r="R384" s="36">
        <f t="shared" si="5"/>
        <v>0</v>
      </c>
    </row>
    <row r="385" spans="1:18">
      <c r="A385" s="6">
        <v>61108</v>
      </c>
      <c r="B385" s="87" t="s">
        <v>491</v>
      </c>
      <c r="C385" s="88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8">
        <v>0</v>
      </c>
      <c r="Q385" s="36">
        <f>SUMIF('Balanza de Comprobación'!$B$215:$B$235,'PE2017'!A385,'Balanza de Comprobación'!$H$215:$H$235)</f>
        <v>0</v>
      </c>
      <c r="R385" s="36">
        <f t="shared" si="5"/>
        <v>0</v>
      </c>
    </row>
    <row r="386" spans="1:18">
      <c r="A386" s="6">
        <v>61109</v>
      </c>
      <c r="B386" s="87" t="s">
        <v>492</v>
      </c>
      <c r="C386" s="88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8">
        <v>0</v>
      </c>
      <c r="Q386" s="36">
        <f>SUMIF('Balanza de Comprobación'!$B$215:$B$235,'PE2017'!A386,'Balanza de Comprobación'!$H$215:$H$235)</f>
        <v>0</v>
      </c>
      <c r="R386" s="36">
        <f t="shared" si="5"/>
        <v>0</v>
      </c>
    </row>
    <row r="387" spans="1:18">
      <c r="A387" s="6">
        <v>61110</v>
      </c>
      <c r="B387" s="87" t="s">
        <v>493</v>
      </c>
      <c r="C387" s="88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8">
        <v>0</v>
      </c>
      <c r="Q387" s="36">
        <f>SUMIF('Balanza de Comprobación'!$B$215:$B$235,'PE2017'!A387,'Balanza de Comprobación'!$H$215:$H$235)</f>
        <v>0</v>
      </c>
      <c r="R387" s="36">
        <f t="shared" si="5"/>
        <v>0</v>
      </c>
    </row>
    <row r="388" spans="1:18">
      <c r="A388" s="6">
        <v>61111</v>
      </c>
      <c r="B388" s="87" t="s">
        <v>494</v>
      </c>
      <c r="C388" s="88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8">
        <v>0</v>
      </c>
      <c r="Q388" s="36">
        <f>SUMIF('Balanza de Comprobación'!$B$215:$B$235,'PE2017'!A388,'Balanza de Comprobación'!$H$215:$H$235)</f>
        <v>0</v>
      </c>
      <c r="R388" s="36">
        <f t="shared" si="5"/>
        <v>0</v>
      </c>
    </row>
    <row r="389" spans="1:18">
      <c r="A389" s="6">
        <v>61112</v>
      </c>
      <c r="B389" s="87" t="s">
        <v>495</v>
      </c>
      <c r="C389" s="88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8">
        <v>0</v>
      </c>
      <c r="Q389" s="36">
        <f>SUMIF('Balanza de Comprobación'!$B$215:$B$235,'PE2017'!A389,'Balanza de Comprobación'!$H$215:$H$235)</f>
        <v>0</v>
      </c>
      <c r="R389" s="36">
        <f t="shared" ref="R389:R452" si="6">IF(Q389&gt;0,Q389*1.04,0)</f>
        <v>0</v>
      </c>
    </row>
    <row r="390" spans="1:18">
      <c r="A390" s="6">
        <v>61113</v>
      </c>
      <c r="B390" s="87" t="s">
        <v>496</v>
      </c>
      <c r="C390" s="88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8">
        <v>0</v>
      </c>
      <c r="Q390" s="36">
        <f>SUMIF('Balanza de Comprobación'!$B$215:$B$235,'PE2017'!A390,'Balanza de Comprobación'!$H$215:$H$235)</f>
        <v>0</v>
      </c>
      <c r="R390" s="36">
        <f t="shared" si="6"/>
        <v>0</v>
      </c>
    </row>
    <row r="391" spans="1:18">
      <c r="A391" s="6" t="s">
        <v>497</v>
      </c>
      <c r="B391" s="87" t="s">
        <v>498</v>
      </c>
      <c r="C391" s="88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8">
        <v>0</v>
      </c>
      <c r="Q391" s="36">
        <f>SUMIF('Balanza de Comprobación'!$B$215:$B$235,'PE2017'!A391,'Balanza de Comprobación'!$H$215:$H$235)</f>
        <v>0</v>
      </c>
      <c r="R391" s="36">
        <f t="shared" si="6"/>
        <v>0</v>
      </c>
    </row>
    <row r="392" spans="1:18">
      <c r="A392" s="6" t="s">
        <v>499</v>
      </c>
      <c r="B392" s="87" t="s">
        <v>500</v>
      </c>
      <c r="C392" s="88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8">
        <v>0</v>
      </c>
      <c r="Q392" s="36">
        <f>SUMIF('Balanza de Comprobación'!$B$215:$B$235,'PE2017'!A392,'Balanza de Comprobación'!$H$215:$H$235)</f>
        <v>0</v>
      </c>
      <c r="R392" s="36">
        <f t="shared" si="6"/>
        <v>0</v>
      </c>
    </row>
    <row r="393" spans="1:18" hidden="1">
      <c r="A393" s="4">
        <v>612</v>
      </c>
      <c r="B393" s="89" t="s">
        <v>501</v>
      </c>
      <c r="C393" s="90"/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36">
        <f>SUMIF('Balanza de Comprobación'!$B$215:$B$235,'PE2017'!A393,'Balanza de Comprobación'!$H$215:$H$235)</f>
        <v>0</v>
      </c>
      <c r="R393" s="36">
        <f t="shared" si="6"/>
        <v>0</v>
      </c>
    </row>
    <row r="394" spans="1:18">
      <c r="A394" s="6">
        <v>61201</v>
      </c>
      <c r="B394" s="87" t="s">
        <v>502</v>
      </c>
      <c r="C394" s="88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8">
        <v>0</v>
      </c>
      <c r="Q394" s="36">
        <f>SUMIF('Balanza de Comprobación'!$B$215:$B$235,'PE2017'!A394,'Balanza de Comprobación'!$H$215:$H$235)</f>
        <v>0</v>
      </c>
      <c r="R394" s="36">
        <f t="shared" si="6"/>
        <v>0</v>
      </c>
    </row>
    <row r="395" spans="1:18">
      <c r="A395" s="6">
        <v>61202</v>
      </c>
      <c r="B395" s="87" t="s">
        <v>503</v>
      </c>
      <c r="C395" s="88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8">
        <v>0</v>
      </c>
      <c r="Q395" s="36">
        <f>SUMIF('Balanza de Comprobación'!$B$215:$B$235,'PE2017'!A395,'Balanza de Comprobación'!$H$215:$H$235)</f>
        <v>0</v>
      </c>
      <c r="R395" s="36">
        <f t="shared" si="6"/>
        <v>0</v>
      </c>
    </row>
    <row r="396" spans="1:18">
      <c r="A396" s="6">
        <v>61203</v>
      </c>
      <c r="B396" s="87" t="s">
        <v>504</v>
      </c>
      <c r="C396" s="88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8">
        <v>0</v>
      </c>
      <c r="Q396" s="36">
        <f>SUMIF('Balanza de Comprobación'!$B$215:$B$235,'PE2017'!A396,'Balanza de Comprobación'!$H$215:$H$235)</f>
        <v>0</v>
      </c>
      <c r="R396" s="36">
        <f t="shared" si="6"/>
        <v>0</v>
      </c>
    </row>
    <row r="397" spans="1:18">
      <c r="A397" s="6">
        <v>61204</v>
      </c>
      <c r="B397" s="87" t="s">
        <v>505</v>
      </c>
      <c r="C397" s="88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8">
        <v>0</v>
      </c>
      <c r="Q397" s="36">
        <f>SUMIF('Balanza de Comprobación'!$B$215:$B$235,'PE2017'!A397,'Balanza de Comprobación'!$H$215:$H$235)</f>
        <v>0</v>
      </c>
      <c r="R397" s="36">
        <f t="shared" si="6"/>
        <v>0</v>
      </c>
    </row>
    <row r="398" spans="1:18">
      <c r="A398" s="6">
        <v>61205</v>
      </c>
      <c r="B398" s="87" t="s">
        <v>506</v>
      </c>
      <c r="C398" s="88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8">
        <v>0</v>
      </c>
      <c r="Q398" s="36">
        <f>SUMIF('Balanza de Comprobación'!$B$215:$B$235,'PE2017'!A398,'Balanza de Comprobación'!$H$215:$H$235)</f>
        <v>0</v>
      </c>
      <c r="R398" s="36">
        <f t="shared" si="6"/>
        <v>0</v>
      </c>
    </row>
    <row r="399" spans="1:18">
      <c r="A399" s="6">
        <v>61206</v>
      </c>
      <c r="B399" s="87" t="s">
        <v>494</v>
      </c>
      <c r="C399" s="88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8">
        <v>0</v>
      </c>
      <c r="Q399" s="36">
        <f>SUMIF('Balanza de Comprobación'!$B$215:$B$235,'PE2017'!A399,'Balanza de Comprobación'!$H$215:$H$235)</f>
        <v>0</v>
      </c>
      <c r="R399" s="36">
        <f t="shared" si="6"/>
        <v>0</v>
      </c>
    </row>
    <row r="400" spans="1:18">
      <c r="A400" s="6">
        <v>61207</v>
      </c>
      <c r="B400" s="87" t="s">
        <v>495</v>
      </c>
      <c r="C400" s="88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8">
        <v>0</v>
      </c>
      <c r="Q400" s="36">
        <f>SUMIF('Balanza de Comprobación'!$B$215:$B$235,'PE2017'!A400,'Balanza de Comprobación'!$H$215:$H$235)</f>
        <v>0</v>
      </c>
      <c r="R400" s="36">
        <f t="shared" si="6"/>
        <v>0</v>
      </c>
    </row>
    <row r="401" spans="1:18">
      <c r="A401" s="6">
        <v>61208</v>
      </c>
      <c r="B401" s="87" t="s">
        <v>507</v>
      </c>
      <c r="C401" s="88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8">
        <v>0</v>
      </c>
      <c r="Q401" s="36">
        <f>SUMIF('Balanza de Comprobación'!$B$215:$B$235,'PE2017'!A401,'Balanza de Comprobación'!$H$215:$H$235)</f>
        <v>0</v>
      </c>
      <c r="R401" s="36">
        <f t="shared" si="6"/>
        <v>0</v>
      </c>
    </row>
    <row r="402" spans="1:18">
      <c r="A402" s="6">
        <v>61209</v>
      </c>
      <c r="B402" s="87" t="s">
        <v>508</v>
      </c>
      <c r="C402" s="88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8">
        <v>0</v>
      </c>
      <c r="Q402" s="36">
        <f>SUMIF('Balanza de Comprobación'!$B$215:$B$235,'PE2017'!A402,'Balanza de Comprobación'!$H$215:$H$235)</f>
        <v>0</v>
      </c>
      <c r="R402" s="36">
        <f t="shared" si="6"/>
        <v>0</v>
      </c>
    </row>
    <row r="403" spans="1:18">
      <c r="A403" s="6">
        <v>61210</v>
      </c>
      <c r="B403" s="87" t="s">
        <v>509</v>
      </c>
      <c r="C403" s="88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8">
        <v>0</v>
      </c>
      <c r="Q403" s="36">
        <f>SUMIF('Balanza de Comprobación'!$B$215:$B$235,'PE2017'!A403,'Balanza de Comprobación'!$H$215:$H$235)</f>
        <v>0</v>
      </c>
      <c r="R403" s="36">
        <f t="shared" si="6"/>
        <v>0</v>
      </c>
    </row>
    <row r="404" spans="1:18">
      <c r="A404" s="6">
        <v>61211</v>
      </c>
      <c r="B404" s="87" t="s">
        <v>510</v>
      </c>
      <c r="C404" s="88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8">
        <v>0</v>
      </c>
      <c r="Q404" s="36">
        <f>SUMIF('Balanza de Comprobación'!$B$215:$B$235,'PE2017'!A404,'Balanza de Comprobación'!$H$215:$H$235)</f>
        <v>0</v>
      </c>
      <c r="R404" s="36">
        <f t="shared" si="6"/>
        <v>0</v>
      </c>
    </row>
    <row r="405" spans="1:18">
      <c r="A405" s="6">
        <v>61212</v>
      </c>
      <c r="B405" s="87" t="s">
        <v>511</v>
      </c>
      <c r="C405" s="88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8">
        <v>0</v>
      </c>
      <c r="Q405" s="36">
        <f>SUMIF('Balanza de Comprobación'!$B$215:$B$235,'PE2017'!A405,'Balanza de Comprobación'!$H$215:$H$235)</f>
        <v>0</v>
      </c>
      <c r="R405" s="36">
        <f t="shared" si="6"/>
        <v>0</v>
      </c>
    </row>
    <row r="406" spans="1:18">
      <c r="A406" s="6">
        <v>61213</v>
      </c>
      <c r="B406" s="87" t="s">
        <v>512</v>
      </c>
      <c r="C406" s="88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8">
        <v>0</v>
      </c>
      <c r="Q406" s="36">
        <f>SUMIF('Balanza de Comprobación'!$B$215:$B$235,'PE2017'!A406,'Balanza de Comprobación'!$H$215:$H$235)</f>
        <v>0</v>
      </c>
      <c r="R406" s="36">
        <f t="shared" si="6"/>
        <v>0</v>
      </c>
    </row>
    <row r="407" spans="1:18">
      <c r="A407" s="6">
        <v>61214</v>
      </c>
      <c r="B407" s="87" t="s">
        <v>513</v>
      </c>
      <c r="C407" s="88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8">
        <v>0</v>
      </c>
      <c r="Q407" s="36">
        <f>SUMIF('Balanza de Comprobación'!$B$215:$B$235,'PE2017'!A407,'Balanza de Comprobación'!$H$215:$H$235)</f>
        <v>0</v>
      </c>
      <c r="R407" s="36">
        <f t="shared" si="6"/>
        <v>0</v>
      </c>
    </row>
    <row r="408" spans="1:18">
      <c r="A408" s="6">
        <v>61215</v>
      </c>
      <c r="B408" s="87" t="s">
        <v>514</v>
      </c>
      <c r="C408" s="88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8">
        <v>0</v>
      </c>
      <c r="Q408" s="36">
        <f>SUMIF('Balanza de Comprobación'!$B$215:$B$235,'PE2017'!A408,'Balanza de Comprobación'!$H$215:$H$235)</f>
        <v>0</v>
      </c>
      <c r="R408" s="36">
        <f t="shared" si="6"/>
        <v>0</v>
      </c>
    </row>
    <row r="409" spans="1:18">
      <c r="A409" s="6">
        <v>61216</v>
      </c>
      <c r="B409" s="87" t="s">
        <v>515</v>
      </c>
      <c r="C409" s="88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8">
        <v>0</v>
      </c>
      <c r="Q409" s="36">
        <f>SUMIF('Balanza de Comprobación'!$B$215:$B$235,'PE2017'!A409,'Balanza de Comprobación'!$H$215:$H$235)</f>
        <v>0</v>
      </c>
      <c r="R409" s="36">
        <f t="shared" si="6"/>
        <v>0</v>
      </c>
    </row>
    <row r="410" spans="1:18">
      <c r="A410" s="6">
        <v>61217</v>
      </c>
      <c r="B410" s="87" t="s">
        <v>516</v>
      </c>
      <c r="C410" s="88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8">
        <v>0</v>
      </c>
      <c r="Q410" s="36">
        <f>SUMIF('Balanza de Comprobación'!$B$215:$B$235,'PE2017'!A410,'Balanza de Comprobación'!$H$215:$H$235)</f>
        <v>0</v>
      </c>
      <c r="R410" s="36">
        <f t="shared" si="6"/>
        <v>0</v>
      </c>
    </row>
    <row r="411" spans="1:18">
      <c r="A411" s="6">
        <v>61218</v>
      </c>
      <c r="B411" s="92" t="s">
        <v>517</v>
      </c>
      <c r="C411" s="92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8">
        <v>0</v>
      </c>
      <c r="Q411" s="36">
        <f>SUMIF('Balanza de Comprobación'!$B$215:$B$235,'PE2017'!A411,'Balanza de Comprobación'!$H$215:$H$235)</f>
        <v>0</v>
      </c>
      <c r="R411" s="36">
        <f t="shared" si="6"/>
        <v>0</v>
      </c>
    </row>
    <row r="412" spans="1:18">
      <c r="A412" s="6">
        <v>61219</v>
      </c>
      <c r="B412" s="92" t="s">
        <v>518</v>
      </c>
      <c r="C412" s="92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8">
        <v>0</v>
      </c>
      <c r="Q412" s="36">
        <f>SUMIF('Balanza de Comprobación'!$B$215:$B$235,'PE2017'!A412,'Balanza de Comprobación'!$H$215:$H$235)</f>
        <v>0</v>
      </c>
      <c r="R412" s="36">
        <f t="shared" si="6"/>
        <v>0</v>
      </c>
    </row>
    <row r="413" spans="1:18">
      <c r="A413" s="6" t="s">
        <v>519</v>
      </c>
      <c r="B413" s="92" t="s">
        <v>520</v>
      </c>
      <c r="C413" s="92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8">
        <v>0</v>
      </c>
      <c r="Q413" s="36">
        <f>SUMIF('Balanza de Comprobación'!$B$215:$B$235,'PE2017'!A413,'Balanza de Comprobación'!$H$215:$H$235)</f>
        <v>0</v>
      </c>
      <c r="R413" s="36">
        <f t="shared" si="6"/>
        <v>0</v>
      </c>
    </row>
    <row r="414" spans="1:18">
      <c r="A414" s="6" t="s">
        <v>521</v>
      </c>
      <c r="B414" s="92" t="s">
        <v>522</v>
      </c>
      <c r="C414" s="92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8">
        <v>0</v>
      </c>
      <c r="Q414" s="36">
        <f>SUMIF('Balanza de Comprobación'!$B$215:$B$235,'PE2017'!A414,'Balanza de Comprobación'!$H$215:$H$235)</f>
        <v>0</v>
      </c>
      <c r="R414" s="36">
        <f t="shared" si="6"/>
        <v>0</v>
      </c>
    </row>
    <row r="415" spans="1:18">
      <c r="A415" s="6" t="s">
        <v>523</v>
      </c>
      <c r="B415" s="92" t="s">
        <v>524</v>
      </c>
      <c r="C415" s="92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8">
        <v>0</v>
      </c>
      <c r="Q415" s="36">
        <f>SUMIF('Balanza de Comprobación'!$B$215:$B$235,'PE2017'!A415,'Balanza de Comprobación'!$H$215:$H$235)</f>
        <v>0</v>
      </c>
      <c r="R415" s="36">
        <f t="shared" si="6"/>
        <v>0</v>
      </c>
    </row>
    <row r="416" spans="1:18">
      <c r="A416" s="6" t="s">
        <v>525</v>
      </c>
      <c r="B416" s="92" t="s">
        <v>526</v>
      </c>
      <c r="C416" s="92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8">
        <v>0</v>
      </c>
      <c r="Q416" s="36">
        <f>SUMIF('Balanza de Comprobación'!$B$215:$B$235,'PE2017'!A416,'Balanza de Comprobación'!$H$215:$H$235)</f>
        <v>0</v>
      </c>
      <c r="R416" s="36">
        <f t="shared" si="6"/>
        <v>0</v>
      </c>
    </row>
    <row r="417" spans="1:18" hidden="1">
      <c r="A417" s="4">
        <v>613</v>
      </c>
      <c r="B417" s="89" t="s">
        <v>527</v>
      </c>
      <c r="C417" s="90"/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0</v>
      </c>
      <c r="P417" s="13">
        <v>0</v>
      </c>
      <c r="Q417" s="36">
        <f>SUMIF('Balanza de Comprobación'!$B$215:$B$235,'PE2017'!A417,'Balanza de Comprobación'!$H$215:$H$235)</f>
        <v>0</v>
      </c>
      <c r="R417" s="36">
        <f t="shared" si="6"/>
        <v>0</v>
      </c>
    </row>
    <row r="418" spans="1:18">
      <c r="A418" s="6">
        <v>61301</v>
      </c>
      <c r="B418" s="87" t="s">
        <v>528</v>
      </c>
      <c r="C418" s="88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8">
        <v>0</v>
      </c>
      <c r="Q418" s="36">
        <f>SUMIF('Balanza de Comprobación'!$B$215:$B$235,'PE2017'!A418,'Balanza de Comprobación'!$H$215:$H$235)</f>
        <v>0</v>
      </c>
      <c r="R418" s="36">
        <f t="shared" si="6"/>
        <v>0</v>
      </c>
    </row>
    <row r="419" spans="1:18">
      <c r="A419" s="6">
        <v>61302</v>
      </c>
      <c r="B419" s="87" t="s">
        <v>529</v>
      </c>
      <c r="C419" s="88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8">
        <v>0</v>
      </c>
      <c r="Q419" s="36">
        <f>SUMIF('Balanza de Comprobación'!$B$215:$B$235,'PE2017'!A419,'Balanza de Comprobación'!$H$215:$H$235)</f>
        <v>0</v>
      </c>
      <c r="R419" s="36">
        <f t="shared" si="6"/>
        <v>0</v>
      </c>
    </row>
    <row r="420" spans="1:18">
      <c r="A420" s="6">
        <v>61303</v>
      </c>
      <c r="B420" s="87" t="s">
        <v>530</v>
      </c>
      <c r="C420" s="88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8">
        <v>0</v>
      </c>
      <c r="Q420" s="36">
        <f>SUMIF('Balanza de Comprobación'!$B$215:$B$235,'PE2017'!A420,'Balanza de Comprobación'!$H$215:$H$235)</f>
        <v>0</v>
      </c>
      <c r="R420" s="36">
        <f t="shared" si="6"/>
        <v>0</v>
      </c>
    </row>
    <row r="421" spans="1:18">
      <c r="A421" s="6">
        <v>61304</v>
      </c>
      <c r="B421" s="87" t="s">
        <v>531</v>
      </c>
      <c r="C421" s="88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8">
        <v>0</v>
      </c>
      <c r="Q421" s="36">
        <f>SUMIF('Balanza de Comprobación'!$B$215:$B$235,'PE2017'!A421,'Balanza de Comprobación'!$H$215:$H$235)</f>
        <v>0</v>
      </c>
      <c r="R421" s="36">
        <f t="shared" si="6"/>
        <v>0</v>
      </c>
    </row>
    <row r="422" spans="1:18">
      <c r="A422" s="6">
        <v>61305</v>
      </c>
      <c r="B422" s="87" t="s">
        <v>532</v>
      </c>
      <c r="C422" s="88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8">
        <v>0</v>
      </c>
      <c r="Q422" s="36">
        <f>SUMIF('Balanza de Comprobación'!$B$215:$B$235,'PE2017'!A422,'Balanza de Comprobación'!$H$215:$H$235)</f>
        <v>0</v>
      </c>
      <c r="R422" s="36">
        <f t="shared" si="6"/>
        <v>0</v>
      </c>
    </row>
    <row r="423" spans="1:18">
      <c r="A423" s="6">
        <v>61306</v>
      </c>
      <c r="B423" s="87" t="s">
        <v>533</v>
      </c>
      <c r="C423" s="88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8">
        <v>0</v>
      </c>
      <c r="Q423" s="36">
        <f>SUMIF('Balanza de Comprobación'!$B$215:$B$235,'PE2017'!A423,'Balanza de Comprobación'!$H$215:$H$235)</f>
        <v>0</v>
      </c>
      <c r="R423" s="36">
        <f t="shared" si="6"/>
        <v>0</v>
      </c>
    </row>
    <row r="424" spans="1:18">
      <c r="A424" s="6">
        <v>61307</v>
      </c>
      <c r="B424" s="87" t="s">
        <v>534</v>
      </c>
      <c r="C424" s="88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8">
        <v>0</v>
      </c>
      <c r="Q424" s="36">
        <f>SUMIF('Balanza de Comprobación'!$B$215:$B$235,'PE2017'!A424,'Balanza de Comprobación'!$H$215:$H$235)</f>
        <v>0</v>
      </c>
      <c r="R424" s="36">
        <f t="shared" si="6"/>
        <v>0</v>
      </c>
    </row>
    <row r="425" spans="1:18">
      <c r="A425" s="6">
        <v>61308</v>
      </c>
      <c r="B425" s="87" t="s">
        <v>535</v>
      </c>
      <c r="C425" s="88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8">
        <v>0</v>
      </c>
      <c r="Q425" s="36">
        <f>SUMIF('Balanza de Comprobación'!$B$215:$B$235,'PE2017'!A425,'Balanza de Comprobación'!$H$215:$H$235)</f>
        <v>0</v>
      </c>
      <c r="R425" s="36">
        <f t="shared" si="6"/>
        <v>0</v>
      </c>
    </row>
    <row r="426" spans="1:18">
      <c r="A426" s="6">
        <v>61309</v>
      </c>
      <c r="B426" s="87" t="s">
        <v>531</v>
      </c>
      <c r="C426" s="88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8">
        <v>0</v>
      </c>
      <c r="Q426" s="36">
        <f>SUMIF('Balanza de Comprobación'!$B$215:$B$235,'PE2017'!A426,'Balanza de Comprobación'!$H$215:$H$235)</f>
        <v>0</v>
      </c>
      <c r="R426" s="36">
        <f t="shared" si="6"/>
        <v>0</v>
      </c>
    </row>
    <row r="427" spans="1:18">
      <c r="A427" s="6">
        <v>61310</v>
      </c>
      <c r="B427" s="87" t="s">
        <v>536</v>
      </c>
      <c r="C427" s="88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8">
        <v>0</v>
      </c>
      <c r="Q427" s="36">
        <f>SUMIF('Balanza de Comprobación'!$B$215:$B$235,'PE2017'!A427,'Balanza de Comprobación'!$H$215:$H$235)</f>
        <v>0</v>
      </c>
      <c r="R427" s="36">
        <f t="shared" si="6"/>
        <v>0</v>
      </c>
    </row>
    <row r="428" spans="1:18">
      <c r="A428" s="6">
        <v>61311</v>
      </c>
      <c r="B428" s="87" t="s">
        <v>537</v>
      </c>
      <c r="C428" s="88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8">
        <v>0</v>
      </c>
      <c r="Q428" s="36">
        <f>SUMIF('Balanza de Comprobación'!$B$215:$B$235,'PE2017'!A428,'Balanza de Comprobación'!$H$215:$H$235)</f>
        <v>0</v>
      </c>
      <c r="R428" s="36">
        <f t="shared" si="6"/>
        <v>0</v>
      </c>
    </row>
    <row r="429" spans="1:18">
      <c r="A429" s="6">
        <v>61312</v>
      </c>
      <c r="B429" s="87" t="s">
        <v>538</v>
      </c>
      <c r="C429" s="88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8">
        <v>0</v>
      </c>
      <c r="Q429" s="36">
        <f>SUMIF('Balanza de Comprobación'!$B$215:$B$235,'PE2017'!A429,'Balanza de Comprobación'!$H$215:$H$235)</f>
        <v>0</v>
      </c>
      <c r="R429" s="36">
        <f t="shared" si="6"/>
        <v>0</v>
      </c>
    </row>
    <row r="430" spans="1:18">
      <c r="A430" s="6" t="s">
        <v>539</v>
      </c>
      <c r="B430" s="87" t="s">
        <v>524</v>
      </c>
      <c r="C430" s="88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8">
        <v>0</v>
      </c>
      <c r="Q430" s="36">
        <f>SUMIF('Balanza de Comprobación'!$B$215:$B$235,'PE2017'!A430,'Balanza de Comprobación'!$H$215:$H$235)</f>
        <v>0</v>
      </c>
      <c r="R430" s="36">
        <f t="shared" si="6"/>
        <v>0</v>
      </c>
    </row>
    <row r="431" spans="1:18">
      <c r="A431" s="6" t="s">
        <v>540</v>
      </c>
      <c r="B431" s="87" t="s">
        <v>526</v>
      </c>
      <c r="C431" s="88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8">
        <v>0</v>
      </c>
      <c r="Q431" s="36">
        <f>SUMIF('Balanza de Comprobación'!$B$215:$B$235,'PE2017'!A431,'Balanza de Comprobación'!$H$215:$H$235)</f>
        <v>0</v>
      </c>
      <c r="R431" s="36">
        <f t="shared" si="6"/>
        <v>0</v>
      </c>
    </row>
    <row r="432" spans="1:18" hidden="1">
      <c r="A432" s="4">
        <v>614</v>
      </c>
      <c r="B432" s="89" t="s">
        <v>541</v>
      </c>
      <c r="C432" s="90"/>
      <c r="D432" s="13">
        <v>0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0</v>
      </c>
      <c r="Q432" s="36">
        <f>SUMIF('Balanza de Comprobación'!$B$215:$B$235,'PE2017'!A432,'Balanza de Comprobación'!$H$215:$H$235)</f>
        <v>0</v>
      </c>
      <c r="R432" s="36">
        <f t="shared" si="6"/>
        <v>0</v>
      </c>
    </row>
    <row r="433" spans="1:18">
      <c r="A433" s="6">
        <v>61401</v>
      </c>
      <c r="B433" s="87" t="s">
        <v>502</v>
      </c>
      <c r="C433" s="88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8">
        <v>0</v>
      </c>
      <c r="Q433" s="36">
        <f>SUMIF('Balanza de Comprobación'!$B$215:$B$235,'PE2017'!A433,'Balanza de Comprobación'!$H$215:$H$235)</f>
        <v>0</v>
      </c>
      <c r="R433" s="36">
        <f t="shared" si="6"/>
        <v>0</v>
      </c>
    </row>
    <row r="434" spans="1:18">
      <c r="A434" s="6">
        <v>61402</v>
      </c>
      <c r="B434" s="87" t="s">
        <v>503</v>
      </c>
      <c r="C434" s="88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">
        <v>0</v>
      </c>
      <c r="Q434" s="36">
        <f>SUMIF('Balanza de Comprobación'!$B$215:$B$235,'PE2017'!A434,'Balanza de Comprobación'!$H$215:$H$235)</f>
        <v>0</v>
      </c>
      <c r="R434" s="36">
        <f t="shared" si="6"/>
        <v>0</v>
      </c>
    </row>
    <row r="435" spans="1:18">
      <c r="A435" s="6">
        <v>61403</v>
      </c>
      <c r="B435" s="87" t="s">
        <v>504</v>
      </c>
      <c r="C435" s="88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8">
        <v>0</v>
      </c>
      <c r="Q435" s="36">
        <f>SUMIF('Balanza de Comprobación'!$B$215:$B$235,'PE2017'!A435,'Balanza de Comprobación'!$H$215:$H$235)</f>
        <v>0</v>
      </c>
      <c r="R435" s="36">
        <f t="shared" si="6"/>
        <v>0</v>
      </c>
    </row>
    <row r="436" spans="1:18">
      <c r="A436" s="6">
        <v>61404</v>
      </c>
      <c r="B436" s="87" t="s">
        <v>505</v>
      </c>
      <c r="C436" s="88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">
        <v>0</v>
      </c>
      <c r="Q436" s="36">
        <f>SUMIF('Balanza de Comprobación'!$B$215:$B$235,'PE2017'!A436,'Balanza de Comprobación'!$H$215:$H$235)</f>
        <v>0</v>
      </c>
      <c r="R436" s="36">
        <f t="shared" si="6"/>
        <v>0</v>
      </c>
    </row>
    <row r="437" spans="1:18">
      <c r="A437" s="6">
        <v>61405</v>
      </c>
      <c r="B437" s="87" t="s">
        <v>494</v>
      </c>
      <c r="C437" s="88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">
        <v>0</v>
      </c>
      <c r="Q437" s="36">
        <f>SUMIF('Balanza de Comprobación'!$B$215:$B$235,'PE2017'!A437,'Balanza de Comprobación'!$H$215:$H$235)</f>
        <v>0</v>
      </c>
      <c r="R437" s="36">
        <f t="shared" si="6"/>
        <v>0</v>
      </c>
    </row>
    <row r="438" spans="1:18">
      <c r="A438" s="6">
        <v>61406</v>
      </c>
      <c r="B438" s="87" t="s">
        <v>495</v>
      </c>
      <c r="C438" s="88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8">
        <v>0</v>
      </c>
      <c r="Q438" s="36">
        <f>SUMIF('Balanza de Comprobación'!$B$215:$B$235,'PE2017'!A438,'Balanza de Comprobación'!$H$215:$H$235)</f>
        <v>0</v>
      </c>
      <c r="R438" s="36">
        <f t="shared" si="6"/>
        <v>0</v>
      </c>
    </row>
    <row r="439" spans="1:18">
      <c r="A439" s="6">
        <v>61407</v>
      </c>
      <c r="B439" s="87" t="s">
        <v>542</v>
      </c>
      <c r="C439" s="88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8">
        <v>0</v>
      </c>
      <c r="Q439" s="36">
        <f>SUMIF('Balanza de Comprobación'!$B$215:$B$235,'PE2017'!A439,'Balanza de Comprobación'!$H$215:$H$235)</f>
        <v>0</v>
      </c>
      <c r="R439" s="36">
        <f t="shared" si="6"/>
        <v>0</v>
      </c>
    </row>
    <row r="440" spans="1:18">
      <c r="A440" s="6">
        <v>61408</v>
      </c>
      <c r="B440" s="87" t="s">
        <v>543</v>
      </c>
      <c r="C440" s="88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8">
        <v>0</v>
      </c>
      <c r="Q440" s="36">
        <f>SUMIF('Balanza de Comprobación'!$B$215:$B$235,'PE2017'!A440,'Balanza de Comprobación'!$H$215:$H$235)</f>
        <v>0</v>
      </c>
      <c r="R440" s="36">
        <f t="shared" si="6"/>
        <v>0</v>
      </c>
    </row>
    <row r="441" spans="1:18">
      <c r="A441" s="6">
        <v>61409</v>
      </c>
      <c r="B441" s="87" t="s">
        <v>544</v>
      </c>
      <c r="C441" s="88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8">
        <v>0</v>
      </c>
      <c r="Q441" s="36">
        <f>SUMIF('Balanza de Comprobación'!$B$215:$B$235,'PE2017'!A441,'Balanza de Comprobación'!$H$215:$H$235)</f>
        <v>0</v>
      </c>
      <c r="R441" s="36">
        <f t="shared" si="6"/>
        <v>0</v>
      </c>
    </row>
    <row r="442" spans="1:18">
      <c r="A442" s="6">
        <v>61410</v>
      </c>
      <c r="B442" s="87" t="s">
        <v>545</v>
      </c>
      <c r="C442" s="88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8">
        <v>0</v>
      </c>
      <c r="Q442" s="36">
        <f>SUMIF('Balanza de Comprobación'!$B$215:$B$235,'PE2017'!A442,'Balanza de Comprobación'!$H$215:$H$235)</f>
        <v>0</v>
      </c>
      <c r="R442" s="36">
        <f t="shared" si="6"/>
        <v>0</v>
      </c>
    </row>
    <row r="443" spans="1:18">
      <c r="A443" s="6">
        <v>61411</v>
      </c>
      <c r="B443" s="87" t="s">
        <v>546</v>
      </c>
      <c r="C443" s="88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8">
        <v>0</v>
      </c>
      <c r="Q443" s="36">
        <f>SUMIF('Balanza de Comprobación'!$B$215:$B$235,'PE2017'!A443,'Balanza de Comprobación'!$H$215:$H$235)</f>
        <v>0</v>
      </c>
      <c r="R443" s="36">
        <f t="shared" si="6"/>
        <v>0</v>
      </c>
    </row>
    <row r="444" spans="1:18">
      <c r="A444" s="6">
        <v>61412</v>
      </c>
      <c r="B444" s="87" t="s">
        <v>547</v>
      </c>
      <c r="C444" s="88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8">
        <v>0</v>
      </c>
      <c r="Q444" s="36">
        <f>SUMIF('Balanza de Comprobación'!$B$215:$B$235,'PE2017'!A444,'Balanza de Comprobación'!$H$215:$H$235)</f>
        <v>0</v>
      </c>
      <c r="R444" s="36">
        <f t="shared" si="6"/>
        <v>0</v>
      </c>
    </row>
    <row r="445" spans="1:18">
      <c r="A445" s="6">
        <v>61413</v>
      </c>
      <c r="B445" s="87" t="s">
        <v>548</v>
      </c>
      <c r="C445" s="88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8">
        <v>0</v>
      </c>
      <c r="Q445" s="36">
        <f>SUMIF('Balanza de Comprobación'!$B$215:$B$235,'PE2017'!A445,'Balanza de Comprobación'!$H$215:$H$235)</f>
        <v>0</v>
      </c>
      <c r="R445" s="36">
        <f t="shared" si="6"/>
        <v>0</v>
      </c>
    </row>
    <row r="446" spans="1:18">
      <c r="A446" s="6">
        <v>61414</v>
      </c>
      <c r="B446" s="87" t="s">
        <v>549</v>
      </c>
      <c r="C446" s="88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8">
        <v>0</v>
      </c>
      <c r="Q446" s="36">
        <f>SUMIF('Balanza de Comprobación'!$B$215:$B$235,'PE2017'!A446,'Balanza de Comprobación'!$H$215:$H$235)</f>
        <v>0</v>
      </c>
      <c r="R446" s="36">
        <f t="shared" si="6"/>
        <v>0</v>
      </c>
    </row>
    <row r="447" spans="1:18">
      <c r="A447" s="6">
        <v>61415</v>
      </c>
      <c r="B447" s="87" t="s">
        <v>550</v>
      </c>
      <c r="C447" s="88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8">
        <v>0</v>
      </c>
      <c r="Q447" s="36">
        <f>SUMIF('Balanza de Comprobación'!$B$215:$B$235,'PE2017'!A447,'Balanza de Comprobación'!$H$215:$H$235)</f>
        <v>0</v>
      </c>
      <c r="R447" s="36">
        <f t="shared" si="6"/>
        <v>0</v>
      </c>
    </row>
    <row r="448" spans="1:18">
      <c r="A448" s="6">
        <v>61416</v>
      </c>
      <c r="B448" s="87" t="s">
        <v>551</v>
      </c>
      <c r="C448" s="88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8">
        <v>0</v>
      </c>
      <c r="Q448" s="36">
        <f>SUMIF('Balanza de Comprobación'!$B$215:$B$235,'PE2017'!A448,'Balanza de Comprobación'!$H$215:$H$235)</f>
        <v>0</v>
      </c>
      <c r="R448" s="36">
        <f t="shared" si="6"/>
        <v>0</v>
      </c>
    </row>
    <row r="449" spans="1:18">
      <c r="A449" s="6">
        <v>61417</v>
      </c>
      <c r="B449" s="87" t="s">
        <v>520</v>
      </c>
      <c r="C449" s="88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8">
        <v>0</v>
      </c>
      <c r="Q449" s="36">
        <f>SUMIF('Balanza de Comprobación'!$B$215:$B$235,'PE2017'!A449,'Balanza de Comprobación'!$H$215:$H$235)</f>
        <v>0</v>
      </c>
      <c r="R449" s="36">
        <f t="shared" si="6"/>
        <v>0</v>
      </c>
    </row>
    <row r="450" spans="1:18">
      <c r="A450" s="6">
        <v>61418</v>
      </c>
      <c r="B450" s="87" t="s">
        <v>552</v>
      </c>
      <c r="C450" s="88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8">
        <v>0</v>
      </c>
      <c r="Q450" s="36">
        <f>SUMIF('Balanza de Comprobación'!$B$215:$B$235,'PE2017'!A450,'Balanza de Comprobación'!$H$215:$H$235)</f>
        <v>0</v>
      </c>
      <c r="R450" s="36">
        <f t="shared" si="6"/>
        <v>0</v>
      </c>
    </row>
    <row r="451" spans="1:18">
      <c r="A451" s="6">
        <v>61419</v>
      </c>
      <c r="B451" s="87" t="s">
        <v>553</v>
      </c>
      <c r="C451" s="88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8">
        <v>0</v>
      </c>
      <c r="Q451" s="36">
        <f>SUMIF('Balanza de Comprobación'!$B$215:$B$235,'PE2017'!A451,'Balanza de Comprobación'!$H$215:$H$235)</f>
        <v>0</v>
      </c>
      <c r="R451" s="36">
        <f t="shared" si="6"/>
        <v>0</v>
      </c>
    </row>
    <row r="452" spans="1:18">
      <c r="A452" s="6">
        <v>61420</v>
      </c>
      <c r="B452" s="87" t="s">
        <v>554</v>
      </c>
      <c r="C452" s="88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8">
        <v>0</v>
      </c>
      <c r="Q452" s="36">
        <f>SUMIF('Balanza de Comprobación'!$B$215:$B$235,'PE2017'!A452,'Balanza de Comprobación'!$H$215:$H$235)</f>
        <v>0</v>
      </c>
      <c r="R452" s="36">
        <f t="shared" si="6"/>
        <v>0</v>
      </c>
    </row>
    <row r="453" spans="1:18">
      <c r="A453" s="6">
        <v>61421</v>
      </c>
      <c r="B453" s="87" t="s">
        <v>555</v>
      </c>
      <c r="C453" s="88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8">
        <v>0</v>
      </c>
      <c r="Q453" s="36">
        <f>SUMIF('Balanza de Comprobación'!$B$215:$B$235,'PE2017'!A453,'Balanza de Comprobación'!$H$215:$H$235)</f>
        <v>0</v>
      </c>
      <c r="R453" s="36">
        <f t="shared" ref="R453:R516" si="7">IF(Q453&gt;0,Q453*1.04,0)</f>
        <v>0</v>
      </c>
    </row>
    <row r="454" spans="1:18">
      <c r="A454" s="6">
        <v>61422</v>
      </c>
      <c r="B454" s="87" t="s">
        <v>556</v>
      </c>
      <c r="C454" s="88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8">
        <v>0</v>
      </c>
      <c r="Q454" s="36">
        <f>SUMIF('Balanza de Comprobación'!$B$215:$B$235,'PE2017'!A454,'Balanza de Comprobación'!$H$215:$H$235)</f>
        <v>0</v>
      </c>
      <c r="R454" s="36">
        <f t="shared" si="7"/>
        <v>0</v>
      </c>
    </row>
    <row r="455" spans="1:18">
      <c r="A455" s="6">
        <v>61423</v>
      </c>
      <c r="B455" s="87" t="s">
        <v>557</v>
      </c>
      <c r="C455" s="88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>
        <v>0</v>
      </c>
      <c r="Q455" s="36">
        <f>SUMIF('Balanza de Comprobación'!$B$215:$B$235,'PE2017'!A455,'Balanza de Comprobación'!$H$215:$H$235)</f>
        <v>0</v>
      </c>
      <c r="R455" s="36">
        <f t="shared" si="7"/>
        <v>0</v>
      </c>
    </row>
    <row r="456" spans="1:18">
      <c r="A456" s="6" t="s">
        <v>558</v>
      </c>
      <c r="B456" s="87" t="s">
        <v>524</v>
      </c>
      <c r="C456" s="88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8">
        <v>0</v>
      </c>
      <c r="Q456" s="36">
        <f>SUMIF('Balanza de Comprobación'!$B$215:$B$235,'PE2017'!A456,'Balanza de Comprobación'!$H$215:$H$235)</f>
        <v>0</v>
      </c>
      <c r="R456" s="36">
        <f t="shared" si="7"/>
        <v>0</v>
      </c>
    </row>
    <row r="457" spans="1:18">
      <c r="A457" s="6" t="s">
        <v>559</v>
      </c>
      <c r="B457" s="87" t="s">
        <v>526</v>
      </c>
      <c r="C457" s="88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8">
        <v>0</v>
      </c>
      <c r="Q457" s="36">
        <f>SUMIF('Balanza de Comprobación'!$B$215:$B$235,'PE2017'!A457,'Balanza de Comprobación'!$H$215:$H$235)</f>
        <v>0</v>
      </c>
      <c r="R457" s="36">
        <f t="shared" si="7"/>
        <v>0</v>
      </c>
    </row>
    <row r="458" spans="1:18" hidden="1">
      <c r="A458" s="4">
        <v>615</v>
      </c>
      <c r="B458" s="89" t="s">
        <v>560</v>
      </c>
      <c r="C458" s="90"/>
      <c r="D458" s="13">
        <v>0</v>
      </c>
      <c r="E458" s="13">
        <v>0</v>
      </c>
      <c r="F458" s="13">
        <v>0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>
        <v>0</v>
      </c>
      <c r="P458" s="13">
        <v>0</v>
      </c>
      <c r="Q458" s="36">
        <f>SUMIF('Balanza de Comprobación'!$B$215:$B$235,'PE2017'!A458,'Balanza de Comprobación'!$H$215:$H$235)</f>
        <v>0</v>
      </c>
      <c r="R458" s="36">
        <f t="shared" si="7"/>
        <v>0</v>
      </c>
    </row>
    <row r="459" spans="1:18">
      <c r="A459" s="6">
        <v>61501</v>
      </c>
      <c r="B459" s="87" t="s">
        <v>561</v>
      </c>
      <c r="C459" s="88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8">
        <v>0</v>
      </c>
      <c r="Q459" s="36">
        <f>SUMIF('Balanza de Comprobación'!$B$215:$B$235,'PE2017'!A459,'Balanza de Comprobación'!$H$215:$H$235)</f>
        <v>0</v>
      </c>
      <c r="R459" s="36">
        <f t="shared" si="7"/>
        <v>0</v>
      </c>
    </row>
    <row r="460" spans="1:18">
      <c r="A460" s="6">
        <v>61502</v>
      </c>
      <c r="B460" s="87" t="s">
        <v>562</v>
      </c>
      <c r="C460" s="88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">
        <v>0</v>
      </c>
      <c r="Q460" s="36">
        <f>SUMIF('Balanza de Comprobación'!$B$215:$B$235,'PE2017'!A460,'Balanza de Comprobación'!$H$215:$H$235)</f>
        <v>0</v>
      </c>
      <c r="R460" s="36">
        <f t="shared" si="7"/>
        <v>0</v>
      </c>
    </row>
    <row r="461" spans="1:18">
      <c r="A461" s="6">
        <v>61503</v>
      </c>
      <c r="B461" s="87" t="s">
        <v>502</v>
      </c>
      <c r="C461" s="88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8">
        <v>0</v>
      </c>
      <c r="Q461" s="36">
        <f>SUMIF('Balanza de Comprobación'!$B$215:$B$235,'PE2017'!A461,'Balanza de Comprobación'!$H$215:$H$235)</f>
        <v>0</v>
      </c>
      <c r="R461" s="36">
        <f t="shared" si="7"/>
        <v>0</v>
      </c>
    </row>
    <row r="462" spans="1:18">
      <c r="A462" s="6">
        <v>61504</v>
      </c>
      <c r="B462" s="87" t="s">
        <v>563</v>
      </c>
      <c r="C462" s="88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">
        <v>0</v>
      </c>
      <c r="Q462" s="36">
        <f>SUMIF('Balanza de Comprobación'!$B$215:$B$235,'PE2017'!A462,'Balanza de Comprobación'!$H$215:$H$235)</f>
        <v>0</v>
      </c>
      <c r="R462" s="36">
        <f t="shared" si="7"/>
        <v>0</v>
      </c>
    </row>
    <row r="463" spans="1:18">
      <c r="A463" s="6">
        <v>61505</v>
      </c>
      <c r="B463" s="87" t="s">
        <v>495</v>
      </c>
      <c r="C463" s="88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8">
        <v>0</v>
      </c>
      <c r="Q463" s="36">
        <f>SUMIF('Balanza de Comprobación'!$B$215:$B$235,'PE2017'!A463,'Balanza de Comprobación'!$H$215:$H$235)</f>
        <v>0</v>
      </c>
      <c r="R463" s="36">
        <f t="shared" si="7"/>
        <v>0</v>
      </c>
    </row>
    <row r="464" spans="1:18">
      <c r="A464" s="6">
        <v>61506</v>
      </c>
      <c r="B464" s="87" t="s">
        <v>494</v>
      </c>
      <c r="C464" s="88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8">
        <v>0</v>
      </c>
      <c r="Q464" s="36">
        <f>SUMIF('Balanza de Comprobación'!$B$215:$B$235,'PE2017'!A464,'Balanza de Comprobación'!$H$215:$H$235)</f>
        <v>0</v>
      </c>
      <c r="R464" s="36">
        <f t="shared" si="7"/>
        <v>0</v>
      </c>
    </row>
    <row r="465" spans="1:18">
      <c r="A465" s="6">
        <v>61507</v>
      </c>
      <c r="B465" s="87" t="s">
        <v>564</v>
      </c>
      <c r="C465" s="88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8">
        <v>0</v>
      </c>
      <c r="Q465" s="36">
        <f>SUMIF('Balanza de Comprobación'!$B$215:$B$235,'PE2017'!A465,'Balanza de Comprobación'!$H$215:$H$235)</f>
        <v>0</v>
      </c>
      <c r="R465" s="36">
        <f t="shared" si="7"/>
        <v>0</v>
      </c>
    </row>
    <row r="466" spans="1:18">
      <c r="A466" s="6">
        <v>61508</v>
      </c>
      <c r="B466" s="87" t="s">
        <v>565</v>
      </c>
      <c r="C466" s="88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8">
        <v>0</v>
      </c>
      <c r="Q466" s="36">
        <f>SUMIF('Balanza de Comprobación'!$B$215:$B$235,'PE2017'!A466,'Balanza de Comprobación'!$H$215:$H$235)</f>
        <v>0</v>
      </c>
      <c r="R466" s="36">
        <f t="shared" si="7"/>
        <v>0</v>
      </c>
    </row>
    <row r="467" spans="1:18">
      <c r="A467" s="6">
        <v>61509</v>
      </c>
      <c r="B467" s="87" t="s">
        <v>566</v>
      </c>
      <c r="C467" s="88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8">
        <v>0</v>
      </c>
      <c r="Q467" s="36">
        <f>SUMIF('Balanza de Comprobación'!$B$215:$B$235,'PE2017'!A467,'Balanza de Comprobación'!$H$215:$H$235)</f>
        <v>0</v>
      </c>
      <c r="R467" s="36">
        <f t="shared" si="7"/>
        <v>0</v>
      </c>
    </row>
    <row r="468" spans="1:18">
      <c r="A468" s="6" t="s">
        <v>567</v>
      </c>
      <c r="B468" s="87" t="s">
        <v>568</v>
      </c>
      <c r="C468" s="88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8">
        <v>0</v>
      </c>
      <c r="Q468" s="36">
        <f>SUMIF('Balanza de Comprobación'!$B$215:$B$235,'PE2017'!A468,'Balanza de Comprobación'!$H$215:$H$235)</f>
        <v>0</v>
      </c>
      <c r="R468" s="36">
        <f t="shared" si="7"/>
        <v>0</v>
      </c>
    </row>
    <row r="469" spans="1:18">
      <c r="A469" s="6" t="s">
        <v>569</v>
      </c>
      <c r="B469" s="87" t="s">
        <v>570</v>
      </c>
      <c r="C469" s="88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8">
        <v>0</v>
      </c>
      <c r="Q469" s="36">
        <f>SUMIF('Balanza de Comprobación'!$B$215:$B$235,'PE2017'!A469,'Balanza de Comprobación'!$H$215:$H$235)</f>
        <v>0</v>
      </c>
      <c r="R469" s="36">
        <f t="shared" si="7"/>
        <v>0</v>
      </c>
    </row>
    <row r="470" spans="1:18">
      <c r="A470" s="6" t="s">
        <v>571</v>
      </c>
      <c r="B470" s="87" t="s">
        <v>572</v>
      </c>
      <c r="C470" s="88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8">
        <v>0</v>
      </c>
      <c r="Q470" s="36">
        <f>SUMIF('Balanza de Comprobación'!$B$215:$B$235,'PE2017'!A470,'Balanza de Comprobación'!$H$215:$H$235)</f>
        <v>0</v>
      </c>
      <c r="R470" s="36">
        <f t="shared" si="7"/>
        <v>0</v>
      </c>
    </row>
    <row r="471" spans="1:18">
      <c r="A471" s="6" t="s">
        <v>573</v>
      </c>
      <c r="B471" s="87" t="s">
        <v>524</v>
      </c>
      <c r="C471" s="88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8">
        <v>0</v>
      </c>
      <c r="Q471" s="36">
        <f>SUMIF('Balanza de Comprobación'!$B$215:$B$235,'PE2017'!A471,'Balanza de Comprobación'!$H$215:$H$235)</f>
        <v>0</v>
      </c>
      <c r="R471" s="36">
        <f t="shared" si="7"/>
        <v>0</v>
      </c>
    </row>
    <row r="472" spans="1:18">
      <c r="A472" s="6" t="s">
        <v>574</v>
      </c>
      <c r="B472" s="87" t="s">
        <v>526</v>
      </c>
      <c r="C472" s="88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">
        <v>0</v>
      </c>
      <c r="Q472" s="36">
        <f>SUMIF('Balanza de Comprobación'!$B$215:$B$235,'PE2017'!A472,'Balanza de Comprobación'!$H$215:$H$235)</f>
        <v>0</v>
      </c>
      <c r="R472" s="36">
        <f t="shared" si="7"/>
        <v>0</v>
      </c>
    </row>
    <row r="473" spans="1:18" hidden="1">
      <c r="A473" s="4">
        <v>616</v>
      </c>
      <c r="B473" s="89" t="s">
        <v>575</v>
      </c>
      <c r="C473" s="90"/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3">
        <v>0</v>
      </c>
      <c r="K473" s="13">
        <v>0</v>
      </c>
      <c r="L473" s="13">
        <v>0</v>
      </c>
      <c r="M473" s="13">
        <v>0</v>
      </c>
      <c r="N473" s="13">
        <v>0</v>
      </c>
      <c r="O473" s="13">
        <v>0</v>
      </c>
      <c r="P473" s="13">
        <v>0</v>
      </c>
      <c r="Q473" s="36">
        <f>SUMIF('Balanza de Comprobación'!$B$215:$B$235,'PE2017'!A473,'Balanza de Comprobación'!$H$215:$H$235)</f>
        <v>0</v>
      </c>
      <c r="R473" s="36">
        <f t="shared" si="7"/>
        <v>0</v>
      </c>
    </row>
    <row r="474" spans="1:18">
      <c r="A474" s="6">
        <v>61601</v>
      </c>
      <c r="B474" s="87" t="s">
        <v>561</v>
      </c>
      <c r="C474" s="88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8">
        <v>0</v>
      </c>
      <c r="Q474" s="36">
        <f>SUMIF('Balanza de Comprobación'!$B$215:$B$235,'PE2017'!A474,'Balanza de Comprobación'!$H$215:$H$235)</f>
        <v>0</v>
      </c>
      <c r="R474" s="36">
        <f t="shared" si="7"/>
        <v>0</v>
      </c>
    </row>
    <row r="475" spans="1:18">
      <c r="A475" s="6">
        <v>61602</v>
      </c>
      <c r="B475" s="87" t="s">
        <v>503</v>
      </c>
      <c r="C475" s="88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8">
        <v>0</v>
      </c>
      <c r="Q475" s="36">
        <f>SUMIF('Balanza de Comprobación'!$B$215:$B$235,'PE2017'!A475,'Balanza de Comprobación'!$H$215:$H$235)</f>
        <v>0</v>
      </c>
      <c r="R475" s="36">
        <f t="shared" si="7"/>
        <v>0</v>
      </c>
    </row>
    <row r="476" spans="1:18">
      <c r="A476" s="6">
        <v>61603</v>
      </c>
      <c r="B476" s="87" t="s">
        <v>502</v>
      </c>
      <c r="C476" s="88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8">
        <v>0</v>
      </c>
      <c r="Q476" s="36">
        <f>SUMIF('Balanza de Comprobación'!$B$215:$B$235,'PE2017'!A476,'Balanza de Comprobación'!$H$215:$H$235)</f>
        <v>0</v>
      </c>
      <c r="R476" s="36">
        <f t="shared" si="7"/>
        <v>0</v>
      </c>
    </row>
    <row r="477" spans="1:18">
      <c r="A477" s="6">
        <v>61604</v>
      </c>
      <c r="B477" s="87" t="s">
        <v>576</v>
      </c>
      <c r="C477" s="88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8">
        <v>0</v>
      </c>
      <c r="Q477" s="36">
        <f>SUMIF('Balanza de Comprobación'!$B$215:$B$235,'PE2017'!A477,'Balanza de Comprobación'!$H$215:$H$235)</f>
        <v>0</v>
      </c>
      <c r="R477" s="36">
        <f t="shared" si="7"/>
        <v>0</v>
      </c>
    </row>
    <row r="478" spans="1:18">
      <c r="A478" s="6">
        <v>61605</v>
      </c>
      <c r="B478" s="87" t="s">
        <v>577</v>
      </c>
      <c r="C478" s="88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8">
        <v>0</v>
      </c>
      <c r="Q478" s="36">
        <f>SUMIF('Balanza de Comprobación'!$B$215:$B$235,'PE2017'!A478,'Balanza de Comprobación'!$H$215:$H$235)</f>
        <v>0</v>
      </c>
      <c r="R478" s="36">
        <f t="shared" si="7"/>
        <v>0</v>
      </c>
    </row>
    <row r="479" spans="1:18">
      <c r="A479" s="6">
        <v>61606</v>
      </c>
      <c r="B479" s="87" t="s">
        <v>578</v>
      </c>
      <c r="C479" s="88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8">
        <v>0</v>
      </c>
      <c r="Q479" s="36">
        <f>SUMIF('Balanza de Comprobación'!$B$215:$B$235,'PE2017'!A479,'Balanza de Comprobación'!$H$215:$H$235)</f>
        <v>0</v>
      </c>
      <c r="R479" s="36">
        <f t="shared" si="7"/>
        <v>0</v>
      </c>
    </row>
    <row r="480" spans="1:18">
      <c r="A480" s="6">
        <v>61607</v>
      </c>
      <c r="B480" s="87" t="s">
        <v>579</v>
      </c>
      <c r="C480" s="88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8">
        <v>0</v>
      </c>
      <c r="Q480" s="36">
        <f>SUMIF('Balanza de Comprobación'!$B$215:$B$235,'PE2017'!A480,'Balanza de Comprobación'!$H$215:$H$235)</f>
        <v>0</v>
      </c>
      <c r="R480" s="36">
        <f t="shared" si="7"/>
        <v>0</v>
      </c>
    </row>
    <row r="481" spans="1:18">
      <c r="A481" s="6" t="s">
        <v>580</v>
      </c>
      <c r="B481" s="87" t="s">
        <v>524</v>
      </c>
      <c r="C481" s="88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">
        <v>0</v>
      </c>
      <c r="Q481" s="36">
        <f>SUMIF('Balanza de Comprobación'!$B$215:$B$235,'PE2017'!A481,'Balanza de Comprobación'!$H$215:$H$235)</f>
        <v>0</v>
      </c>
      <c r="R481" s="36">
        <f t="shared" si="7"/>
        <v>0</v>
      </c>
    </row>
    <row r="482" spans="1:18">
      <c r="A482" s="6" t="s">
        <v>581</v>
      </c>
      <c r="B482" s="87" t="s">
        <v>526</v>
      </c>
      <c r="C482" s="88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">
        <v>0</v>
      </c>
      <c r="Q482" s="36">
        <f>SUMIF('Balanza de Comprobación'!$B$215:$B$235,'PE2017'!A482,'Balanza de Comprobación'!$H$215:$H$235)</f>
        <v>0</v>
      </c>
      <c r="R482" s="36">
        <f t="shared" si="7"/>
        <v>0</v>
      </c>
    </row>
    <row r="483" spans="1:18" hidden="1">
      <c r="A483" s="4">
        <v>617</v>
      </c>
      <c r="B483" s="89" t="s">
        <v>582</v>
      </c>
      <c r="C483" s="90"/>
      <c r="D483" s="13">
        <v>0</v>
      </c>
      <c r="E483" s="13">
        <v>0</v>
      </c>
      <c r="F483" s="13">
        <v>0</v>
      </c>
      <c r="G483" s="13">
        <v>0</v>
      </c>
      <c r="H483" s="13">
        <v>0</v>
      </c>
      <c r="I483" s="13">
        <v>0</v>
      </c>
      <c r="J483" s="13">
        <v>0</v>
      </c>
      <c r="K483" s="13">
        <v>0</v>
      </c>
      <c r="L483" s="13">
        <v>0</v>
      </c>
      <c r="M483" s="13">
        <v>0</v>
      </c>
      <c r="N483" s="13">
        <v>0</v>
      </c>
      <c r="O483" s="13">
        <v>0</v>
      </c>
      <c r="P483" s="13">
        <v>0</v>
      </c>
      <c r="Q483" s="36">
        <f>SUMIF('Balanza de Comprobación'!$B$215:$B$235,'PE2017'!A483,'Balanza de Comprobación'!$H$215:$H$235)</f>
        <v>0</v>
      </c>
      <c r="R483" s="36">
        <f t="shared" si="7"/>
        <v>0</v>
      </c>
    </row>
    <row r="484" spans="1:18">
      <c r="A484" s="6">
        <v>61701</v>
      </c>
      <c r="B484" s="87" t="s">
        <v>583</v>
      </c>
      <c r="C484" s="88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8">
        <v>0</v>
      </c>
      <c r="Q484" s="36">
        <f>SUMIF('Balanza de Comprobación'!$B$215:$B$235,'PE2017'!A484,'Balanza de Comprobación'!$H$215:$H$235)</f>
        <v>0</v>
      </c>
      <c r="R484" s="36">
        <f t="shared" si="7"/>
        <v>0</v>
      </c>
    </row>
    <row r="485" spans="1:18">
      <c r="A485" s="6">
        <v>61702</v>
      </c>
      <c r="B485" s="87" t="s">
        <v>584</v>
      </c>
      <c r="C485" s="88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8">
        <v>0</v>
      </c>
      <c r="Q485" s="36">
        <f>SUMIF('Balanza de Comprobación'!$B$215:$B$235,'PE2017'!A485,'Balanza de Comprobación'!$H$215:$H$235)</f>
        <v>0</v>
      </c>
      <c r="R485" s="36">
        <f t="shared" si="7"/>
        <v>0</v>
      </c>
    </row>
    <row r="486" spans="1:18">
      <c r="A486" s="6">
        <v>61703</v>
      </c>
      <c r="B486" s="87" t="s">
        <v>585</v>
      </c>
      <c r="C486" s="88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8">
        <v>0</v>
      </c>
      <c r="Q486" s="36">
        <f>SUMIF('Balanza de Comprobación'!$B$215:$B$235,'PE2017'!A486,'Balanza de Comprobación'!$H$215:$H$235)</f>
        <v>0</v>
      </c>
      <c r="R486" s="36">
        <f t="shared" si="7"/>
        <v>0</v>
      </c>
    </row>
    <row r="487" spans="1:18">
      <c r="A487" s="6">
        <v>61704</v>
      </c>
      <c r="B487" s="87" t="s">
        <v>586</v>
      </c>
      <c r="C487" s="88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8">
        <v>0</v>
      </c>
      <c r="Q487" s="36">
        <f>SUMIF('Balanza de Comprobación'!$B$215:$B$235,'PE2017'!A487,'Balanza de Comprobación'!$H$215:$H$235)</f>
        <v>0</v>
      </c>
      <c r="R487" s="36">
        <f t="shared" si="7"/>
        <v>0</v>
      </c>
    </row>
    <row r="488" spans="1:18">
      <c r="A488" s="6">
        <v>61705</v>
      </c>
      <c r="B488" s="87" t="s">
        <v>587</v>
      </c>
      <c r="C488" s="88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8">
        <v>0</v>
      </c>
      <c r="Q488" s="36">
        <f>SUMIF('Balanza de Comprobación'!$B$215:$B$235,'PE2017'!A488,'Balanza de Comprobación'!$H$215:$H$235)</f>
        <v>0</v>
      </c>
      <c r="R488" s="36">
        <f t="shared" si="7"/>
        <v>0</v>
      </c>
    </row>
    <row r="489" spans="1:18">
      <c r="A489" s="6">
        <v>61706</v>
      </c>
      <c r="B489" s="92" t="s">
        <v>588</v>
      </c>
      <c r="C489" s="95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8">
        <v>0</v>
      </c>
      <c r="Q489" s="36">
        <f>SUMIF('Balanza de Comprobación'!$B$215:$B$235,'PE2017'!A489,'Balanza de Comprobación'!$H$215:$H$235)</f>
        <v>0</v>
      </c>
      <c r="R489" s="36">
        <f t="shared" si="7"/>
        <v>0</v>
      </c>
    </row>
    <row r="490" spans="1:18">
      <c r="A490" s="6">
        <v>61707</v>
      </c>
      <c r="B490" s="87" t="s">
        <v>495</v>
      </c>
      <c r="C490" s="88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8">
        <v>0</v>
      </c>
      <c r="Q490" s="36">
        <f>SUMIF('Balanza de Comprobación'!$B$215:$B$235,'PE2017'!A490,'Balanza de Comprobación'!$H$215:$H$235)</f>
        <v>0</v>
      </c>
      <c r="R490" s="36">
        <f t="shared" si="7"/>
        <v>0</v>
      </c>
    </row>
    <row r="491" spans="1:18">
      <c r="A491" s="6" t="s">
        <v>589</v>
      </c>
      <c r="B491" s="87" t="s">
        <v>524</v>
      </c>
      <c r="C491" s="88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8">
        <v>0</v>
      </c>
      <c r="Q491" s="36">
        <f>SUMIF('Balanza de Comprobación'!$B$215:$B$235,'PE2017'!A491,'Balanza de Comprobación'!$H$215:$H$235)</f>
        <v>0</v>
      </c>
      <c r="R491" s="36">
        <f t="shared" si="7"/>
        <v>0</v>
      </c>
    </row>
    <row r="492" spans="1:18">
      <c r="A492" s="6" t="s">
        <v>590</v>
      </c>
      <c r="B492" s="87" t="s">
        <v>526</v>
      </c>
      <c r="C492" s="88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8">
        <v>0</v>
      </c>
      <c r="Q492" s="36">
        <f>SUMIF('Balanza de Comprobación'!$B$215:$B$235,'PE2017'!A492,'Balanza de Comprobación'!$H$215:$H$235)</f>
        <v>0</v>
      </c>
      <c r="R492" s="36">
        <f t="shared" si="7"/>
        <v>0</v>
      </c>
    </row>
    <row r="493" spans="1:18" hidden="1">
      <c r="A493" s="4">
        <v>619</v>
      </c>
      <c r="B493" s="89" t="s">
        <v>591</v>
      </c>
      <c r="C493" s="90"/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3">
        <v>0</v>
      </c>
      <c r="J493" s="13">
        <v>0</v>
      </c>
      <c r="K493" s="13">
        <v>0</v>
      </c>
      <c r="L493" s="13">
        <v>0</v>
      </c>
      <c r="M493" s="13">
        <v>0</v>
      </c>
      <c r="N493" s="13">
        <v>0</v>
      </c>
      <c r="O493" s="13">
        <v>0</v>
      </c>
      <c r="P493" s="13">
        <v>0</v>
      </c>
      <c r="Q493" s="36">
        <f>SUMIF('Balanza de Comprobación'!$B$215:$B$235,'PE2017'!A493,'Balanza de Comprobación'!$H$215:$H$235)</f>
        <v>0</v>
      </c>
      <c r="R493" s="36">
        <f t="shared" si="7"/>
        <v>0</v>
      </c>
    </row>
    <row r="494" spans="1:18">
      <c r="A494" s="6">
        <v>61901</v>
      </c>
      <c r="B494" s="87" t="s">
        <v>592</v>
      </c>
      <c r="C494" s="88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8">
        <v>0</v>
      </c>
      <c r="Q494" s="36">
        <f>SUMIF('Balanza de Comprobación'!$B$215:$B$235,'PE2017'!A494,'Balanza de Comprobación'!$H$215:$H$235)</f>
        <v>0</v>
      </c>
      <c r="R494" s="36">
        <f t="shared" si="7"/>
        <v>0</v>
      </c>
    </row>
    <row r="495" spans="1:18">
      <c r="A495" s="6">
        <v>61902</v>
      </c>
      <c r="B495" s="87" t="s">
        <v>593</v>
      </c>
      <c r="C495" s="88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8">
        <v>0</v>
      </c>
      <c r="Q495" s="36">
        <f>SUMIF('Balanza de Comprobación'!$B$215:$B$235,'PE2017'!A495,'Balanza de Comprobación'!$H$215:$H$235)</f>
        <v>0</v>
      </c>
      <c r="R495" s="36">
        <f t="shared" si="7"/>
        <v>0</v>
      </c>
    </row>
    <row r="496" spans="1:18">
      <c r="A496" s="6">
        <v>61903</v>
      </c>
      <c r="B496" s="87" t="s">
        <v>594</v>
      </c>
      <c r="C496" s="88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8">
        <v>0</v>
      </c>
      <c r="Q496" s="36">
        <f>SUMIF('Balanza de Comprobación'!$B$215:$B$235,'PE2017'!A496,'Balanza de Comprobación'!$H$215:$H$235)</f>
        <v>0</v>
      </c>
      <c r="R496" s="36">
        <f t="shared" si="7"/>
        <v>0</v>
      </c>
    </row>
    <row r="497" spans="1:18">
      <c r="A497" s="6">
        <v>61904</v>
      </c>
      <c r="B497" s="87" t="s">
        <v>495</v>
      </c>
      <c r="C497" s="88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8">
        <v>0</v>
      </c>
      <c r="Q497" s="36">
        <f>SUMIF('Balanza de Comprobación'!$B$215:$B$235,'PE2017'!A497,'Balanza de Comprobación'!$H$215:$H$235)</f>
        <v>0</v>
      </c>
      <c r="R497" s="36">
        <f t="shared" si="7"/>
        <v>0</v>
      </c>
    </row>
    <row r="498" spans="1:18">
      <c r="A498" s="6" t="s">
        <v>595</v>
      </c>
      <c r="B498" s="87" t="s">
        <v>524</v>
      </c>
      <c r="C498" s="88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8">
        <v>0</v>
      </c>
      <c r="Q498" s="36">
        <f>SUMIF('Balanza de Comprobación'!$B$215:$B$235,'PE2017'!A498,'Balanza de Comprobación'!$H$215:$H$235)</f>
        <v>0</v>
      </c>
      <c r="R498" s="36">
        <f t="shared" si="7"/>
        <v>0</v>
      </c>
    </row>
    <row r="499" spans="1:18">
      <c r="A499" s="6" t="s">
        <v>596</v>
      </c>
      <c r="B499" s="87" t="s">
        <v>526</v>
      </c>
      <c r="C499" s="88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8">
        <v>0</v>
      </c>
      <c r="Q499" s="36">
        <f>SUMIF('Balanza de Comprobación'!$B$215:$B$235,'PE2017'!A499,'Balanza de Comprobación'!$H$215:$H$235)</f>
        <v>0</v>
      </c>
      <c r="R499" s="36">
        <f t="shared" si="7"/>
        <v>0</v>
      </c>
    </row>
    <row r="500" spans="1:18" hidden="1">
      <c r="A500" s="4">
        <v>6200</v>
      </c>
      <c r="B500" s="89" t="s">
        <v>597</v>
      </c>
      <c r="C500" s="90"/>
      <c r="D500" s="13">
        <v>0</v>
      </c>
      <c r="E500" s="13">
        <v>0</v>
      </c>
      <c r="F500" s="13">
        <v>0</v>
      </c>
      <c r="G500" s="13">
        <v>0</v>
      </c>
      <c r="H500" s="13">
        <v>0</v>
      </c>
      <c r="I500" s="13">
        <v>0</v>
      </c>
      <c r="J500" s="13">
        <v>0</v>
      </c>
      <c r="K500" s="13">
        <v>0</v>
      </c>
      <c r="L500" s="13">
        <v>0</v>
      </c>
      <c r="M500" s="13">
        <v>0</v>
      </c>
      <c r="N500" s="13">
        <v>0</v>
      </c>
      <c r="O500" s="13">
        <v>0</v>
      </c>
      <c r="P500" s="13">
        <v>0</v>
      </c>
      <c r="Q500" s="36">
        <f>SUMIF('Balanza de Comprobación'!$B$215:$B$235,'PE2017'!A500,'Balanza de Comprobación'!$H$215:$H$235)</f>
        <v>0</v>
      </c>
      <c r="R500" s="36">
        <f t="shared" si="7"/>
        <v>0</v>
      </c>
    </row>
    <row r="501" spans="1:18" hidden="1">
      <c r="A501" s="4">
        <v>621</v>
      </c>
      <c r="B501" s="89" t="s">
        <v>483</v>
      </c>
      <c r="C501" s="90"/>
      <c r="D501" s="13">
        <v>0</v>
      </c>
      <c r="E501" s="13">
        <v>0</v>
      </c>
      <c r="F501" s="13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3">
        <v>0</v>
      </c>
      <c r="M501" s="13">
        <v>0</v>
      </c>
      <c r="N501" s="13">
        <v>0</v>
      </c>
      <c r="O501" s="13">
        <v>0</v>
      </c>
      <c r="P501" s="13">
        <v>0</v>
      </c>
      <c r="Q501" s="36">
        <f>SUMIF('Balanza de Comprobación'!$B$215:$B$235,'PE2017'!A501,'Balanza de Comprobación'!$H$215:$H$235)</f>
        <v>0</v>
      </c>
      <c r="R501" s="36">
        <f t="shared" si="7"/>
        <v>0</v>
      </c>
    </row>
    <row r="502" spans="1:18">
      <c r="A502" s="6">
        <v>62101</v>
      </c>
      <c r="B502" s="87" t="s">
        <v>484</v>
      </c>
      <c r="C502" s="88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8">
        <v>0</v>
      </c>
      <c r="Q502" s="36">
        <f>SUMIF('Balanza de Comprobación'!$B$215:$B$235,'PE2017'!A502,'Balanza de Comprobación'!$H$215:$H$235)</f>
        <v>0</v>
      </c>
      <c r="R502" s="36">
        <f t="shared" si="7"/>
        <v>0</v>
      </c>
    </row>
    <row r="503" spans="1:18">
      <c r="A503" s="6">
        <v>62102</v>
      </c>
      <c r="B503" s="87" t="s">
        <v>485</v>
      </c>
      <c r="C503" s="88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8">
        <v>0</v>
      </c>
      <c r="Q503" s="36">
        <f>SUMIF('Balanza de Comprobación'!$B$215:$B$235,'PE2017'!A503,'Balanza de Comprobación'!$H$215:$H$235)</f>
        <v>0</v>
      </c>
      <c r="R503" s="36">
        <f t="shared" si="7"/>
        <v>0</v>
      </c>
    </row>
    <row r="504" spans="1:18">
      <c r="A504" s="6">
        <v>62103</v>
      </c>
      <c r="B504" s="87" t="s">
        <v>491</v>
      </c>
      <c r="C504" s="88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8">
        <v>0</v>
      </c>
      <c r="Q504" s="36">
        <f>SUMIF('Balanza de Comprobación'!$B$215:$B$235,'PE2017'!A504,'Balanza de Comprobación'!$H$215:$H$235)</f>
        <v>0</v>
      </c>
      <c r="R504" s="36">
        <f t="shared" si="7"/>
        <v>0</v>
      </c>
    </row>
    <row r="505" spans="1:18">
      <c r="A505" s="6">
        <v>62104</v>
      </c>
      <c r="B505" s="87" t="s">
        <v>495</v>
      </c>
      <c r="C505" s="88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8">
        <v>0</v>
      </c>
      <c r="Q505" s="36">
        <f>SUMIF('Balanza de Comprobación'!$B$215:$B$235,'PE2017'!A505,'Balanza de Comprobación'!$H$215:$H$235)</f>
        <v>0</v>
      </c>
      <c r="R505" s="36">
        <f t="shared" si="7"/>
        <v>0</v>
      </c>
    </row>
    <row r="506" spans="1:18">
      <c r="A506" s="6">
        <v>62105</v>
      </c>
      <c r="B506" s="87" t="s">
        <v>494</v>
      </c>
      <c r="C506" s="88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8">
        <v>0</v>
      </c>
      <c r="Q506" s="36">
        <f>SUMIF('Balanza de Comprobación'!$B$215:$B$235,'PE2017'!A506,'Balanza de Comprobación'!$H$215:$H$235)</f>
        <v>0</v>
      </c>
      <c r="R506" s="36">
        <f t="shared" si="7"/>
        <v>0</v>
      </c>
    </row>
    <row r="507" spans="1:18">
      <c r="A507" s="6" t="s">
        <v>598</v>
      </c>
      <c r="B507" s="87" t="s">
        <v>524</v>
      </c>
      <c r="C507" s="88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8">
        <v>0</v>
      </c>
      <c r="Q507" s="36">
        <f>SUMIF('Balanza de Comprobación'!$B$215:$B$235,'PE2017'!A507,'Balanza de Comprobación'!$H$215:$H$235)</f>
        <v>0</v>
      </c>
      <c r="R507" s="36">
        <f t="shared" si="7"/>
        <v>0</v>
      </c>
    </row>
    <row r="508" spans="1:18">
      <c r="A508" s="6" t="s">
        <v>599</v>
      </c>
      <c r="B508" s="87" t="s">
        <v>526</v>
      </c>
      <c r="C508" s="88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8">
        <v>0</v>
      </c>
      <c r="Q508" s="36">
        <f>SUMIF('Balanza de Comprobación'!$B$215:$B$235,'PE2017'!A508,'Balanza de Comprobación'!$H$215:$H$235)</f>
        <v>0</v>
      </c>
      <c r="R508" s="36">
        <f t="shared" si="7"/>
        <v>0</v>
      </c>
    </row>
    <row r="509" spans="1:18" hidden="1">
      <c r="A509" s="4">
        <v>622</v>
      </c>
      <c r="B509" s="89" t="s">
        <v>501</v>
      </c>
      <c r="C509" s="90"/>
      <c r="D509" s="13">
        <v>0</v>
      </c>
      <c r="E509" s="13">
        <v>0</v>
      </c>
      <c r="F509" s="13">
        <v>0</v>
      </c>
      <c r="G509" s="13">
        <v>0</v>
      </c>
      <c r="H509" s="13">
        <v>0</v>
      </c>
      <c r="I509" s="13">
        <v>0</v>
      </c>
      <c r="J509" s="13">
        <v>0</v>
      </c>
      <c r="K509" s="13">
        <v>0</v>
      </c>
      <c r="L509" s="13">
        <v>0</v>
      </c>
      <c r="M509" s="13">
        <v>0</v>
      </c>
      <c r="N509" s="13">
        <v>0</v>
      </c>
      <c r="O509" s="13">
        <v>0</v>
      </c>
      <c r="P509" s="13">
        <v>0</v>
      </c>
      <c r="Q509" s="36">
        <f>SUMIF('Balanza de Comprobación'!$B$215:$B$235,'PE2017'!A509,'Balanza de Comprobación'!$H$215:$H$235)</f>
        <v>0</v>
      </c>
      <c r="R509" s="36">
        <f t="shared" si="7"/>
        <v>0</v>
      </c>
    </row>
    <row r="510" spans="1:18">
      <c r="A510" s="6">
        <v>62201</v>
      </c>
      <c r="B510" s="87" t="s">
        <v>502</v>
      </c>
      <c r="C510" s="88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8">
        <v>0</v>
      </c>
      <c r="Q510" s="36">
        <f>SUMIF('Balanza de Comprobación'!$B$215:$B$235,'PE2017'!A510,'Balanza de Comprobación'!$H$215:$H$235)</f>
        <v>0</v>
      </c>
      <c r="R510" s="36">
        <f t="shared" si="7"/>
        <v>0</v>
      </c>
    </row>
    <row r="511" spans="1:18">
      <c r="A511" s="6">
        <v>62202</v>
      </c>
      <c r="B511" s="87" t="s">
        <v>503</v>
      </c>
      <c r="C511" s="88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8">
        <v>0</v>
      </c>
      <c r="Q511" s="36">
        <f>SUMIF('Balanza de Comprobación'!$B$215:$B$235,'PE2017'!A511,'Balanza de Comprobación'!$H$215:$H$235)</f>
        <v>0</v>
      </c>
      <c r="R511" s="36">
        <f t="shared" si="7"/>
        <v>0</v>
      </c>
    </row>
    <row r="512" spans="1:18">
      <c r="A512" s="6">
        <v>62203</v>
      </c>
      <c r="B512" s="87" t="s">
        <v>504</v>
      </c>
      <c r="C512" s="88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8">
        <v>0</v>
      </c>
      <c r="Q512" s="36">
        <f>SUMIF('Balanza de Comprobación'!$B$215:$B$235,'PE2017'!A512,'Balanza de Comprobación'!$H$215:$H$235)</f>
        <v>0</v>
      </c>
      <c r="R512" s="36">
        <f t="shared" si="7"/>
        <v>0</v>
      </c>
    </row>
    <row r="513" spans="1:18">
      <c r="A513" s="6">
        <v>62204</v>
      </c>
      <c r="B513" s="87" t="s">
        <v>505</v>
      </c>
      <c r="C513" s="88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8">
        <v>0</v>
      </c>
      <c r="Q513" s="36">
        <f>SUMIF('Balanza de Comprobación'!$B$215:$B$235,'PE2017'!A513,'Balanza de Comprobación'!$H$215:$H$235)</f>
        <v>0</v>
      </c>
      <c r="R513" s="36">
        <f t="shared" si="7"/>
        <v>0</v>
      </c>
    </row>
    <row r="514" spans="1:18">
      <c r="A514" s="6">
        <v>62205</v>
      </c>
      <c r="B514" s="87" t="s">
        <v>506</v>
      </c>
      <c r="C514" s="88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8">
        <v>0</v>
      </c>
      <c r="Q514" s="36">
        <f>SUMIF('Balanza de Comprobación'!$B$215:$B$235,'PE2017'!A514,'Balanza de Comprobación'!$H$215:$H$235)</f>
        <v>0</v>
      </c>
      <c r="R514" s="36">
        <f t="shared" si="7"/>
        <v>0</v>
      </c>
    </row>
    <row r="515" spans="1:18">
      <c r="A515" s="6">
        <v>62206</v>
      </c>
      <c r="B515" s="87" t="s">
        <v>494</v>
      </c>
      <c r="C515" s="88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8">
        <v>0</v>
      </c>
      <c r="Q515" s="36">
        <f>SUMIF('Balanza de Comprobación'!$B$215:$B$235,'PE2017'!A515,'Balanza de Comprobación'!$H$215:$H$235)</f>
        <v>0</v>
      </c>
      <c r="R515" s="36">
        <f t="shared" si="7"/>
        <v>0</v>
      </c>
    </row>
    <row r="516" spans="1:18">
      <c r="A516" s="6">
        <v>62207</v>
      </c>
      <c r="B516" s="87" t="s">
        <v>495</v>
      </c>
      <c r="C516" s="88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8">
        <v>0</v>
      </c>
      <c r="Q516" s="36">
        <f>SUMIF('Balanza de Comprobación'!$B$215:$B$235,'PE2017'!A516,'Balanza de Comprobación'!$H$215:$H$235)</f>
        <v>0</v>
      </c>
      <c r="R516" s="36">
        <f t="shared" si="7"/>
        <v>0</v>
      </c>
    </row>
    <row r="517" spans="1:18">
      <c r="A517" s="6">
        <v>62208</v>
      </c>
      <c r="B517" s="87" t="s">
        <v>600</v>
      </c>
      <c r="C517" s="88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8">
        <v>0</v>
      </c>
      <c r="Q517" s="36">
        <f>SUMIF('Balanza de Comprobación'!$B$215:$B$235,'PE2017'!A517,'Balanza de Comprobación'!$H$215:$H$235)</f>
        <v>0</v>
      </c>
      <c r="R517" s="36">
        <f t="shared" ref="R517:R580" si="8">IF(Q517&gt;0,Q517*1.04,0)</f>
        <v>0</v>
      </c>
    </row>
    <row r="518" spans="1:18">
      <c r="A518" s="6">
        <v>62209</v>
      </c>
      <c r="B518" s="87" t="s">
        <v>508</v>
      </c>
      <c r="C518" s="88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8">
        <v>0</v>
      </c>
      <c r="Q518" s="36">
        <f>SUMIF('Balanza de Comprobación'!$B$215:$B$235,'PE2017'!A518,'Balanza de Comprobación'!$H$215:$H$235)</f>
        <v>0</v>
      </c>
      <c r="R518" s="36">
        <f t="shared" si="8"/>
        <v>0</v>
      </c>
    </row>
    <row r="519" spans="1:18">
      <c r="A519" s="6">
        <v>62216</v>
      </c>
      <c r="B519" s="87" t="s">
        <v>515</v>
      </c>
      <c r="C519" s="88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8">
        <v>0</v>
      </c>
      <c r="Q519" s="36">
        <f>SUMIF('Balanza de Comprobación'!$B$215:$B$235,'PE2017'!A519,'Balanza de Comprobación'!$H$215:$H$235)</f>
        <v>0</v>
      </c>
      <c r="R519" s="36">
        <f t="shared" si="8"/>
        <v>0</v>
      </c>
    </row>
    <row r="520" spans="1:18">
      <c r="A520" s="6">
        <v>62217</v>
      </c>
      <c r="B520" s="87" t="s">
        <v>516</v>
      </c>
      <c r="C520" s="88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8">
        <v>0</v>
      </c>
      <c r="Q520" s="36">
        <f>SUMIF('Balanza de Comprobación'!$B$215:$B$235,'PE2017'!A520,'Balanza de Comprobación'!$H$215:$H$235)</f>
        <v>0</v>
      </c>
      <c r="R520" s="36">
        <f t="shared" si="8"/>
        <v>0</v>
      </c>
    </row>
    <row r="521" spans="1:18">
      <c r="A521" s="6">
        <v>62218</v>
      </c>
      <c r="B521" s="87" t="s">
        <v>517</v>
      </c>
      <c r="C521" s="88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8">
        <v>0</v>
      </c>
      <c r="Q521" s="36">
        <f>SUMIF('Balanza de Comprobación'!$B$215:$B$235,'PE2017'!A521,'Balanza de Comprobación'!$H$215:$H$235)</f>
        <v>0</v>
      </c>
      <c r="R521" s="36">
        <f t="shared" si="8"/>
        <v>0</v>
      </c>
    </row>
    <row r="522" spans="1:18">
      <c r="A522" s="6">
        <v>62219</v>
      </c>
      <c r="B522" s="87" t="s">
        <v>518</v>
      </c>
      <c r="C522" s="88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8">
        <v>0</v>
      </c>
      <c r="Q522" s="36">
        <f>SUMIF('Balanza de Comprobación'!$B$215:$B$235,'PE2017'!A522,'Balanza de Comprobación'!$H$215:$H$235)</f>
        <v>0</v>
      </c>
      <c r="R522" s="36">
        <f t="shared" si="8"/>
        <v>0</v>
      </c>
    </row>
    <row r="523" spans="1:18">
      <c r="A523" s="6" t="s">
        <v>601</v>
      </c>
      <c r="B523" s="87" t="s">
        <v>498</v>
      </c>
      <c r="C523" s="88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8">
        <v>0</v>
      </c>
      <c r="Q523" s="36">
        <f>SUMIF('Balanza de Comprobación'!$B$215:$B$235,'PE2017'!A523,'Balanza de Comprobación'!$H$215:$H$235)</f>
        <v>0</v>
      </c>
      <c r="R523" s="36">
        <f t="shared" si="8"/>
        <v>0</v>
      </c>
    </row>
    <row r="524" spans="1:18">
      <c r="A524" s="6" t="s">
        <v>602</v>
      </c>
      <c r="B524" s="87" t="s">
        <v>526</v>
      </c>
      <c r="C524" s="88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8">
        <v>0</v>
      </c>
      <c r="Q524" s="36">
        <f>SUMIF('Balanza de Comprobación'!$B$215:$B$235,'PE2017'!A524,'Balanza de Comprobación'!$H$215:$H$235)</f>
        <v>0</v>
      </c>
      <c r="R524" s="36">
        <f t="shared" si="8"/>
        <v>0</v>
      </c>
    </row>
    <row r="525" spans="1:18" hidden="1">
      <c r="A525" s="4">
        <v>623</v>
      </c>
      <c r="B525" s="89" t="s">
        <v>603</v>
      </c>
      <c r="C525" s="90"/>
      <c r="D525" s="13">
        <v>0</v>
      </c>
      <c r="E525" s="13">
        <v>0</v>
      </c>
      <c r="F525" s="13">
        <v>0</v>
      </c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v>0</v>
      </c>
      <c r="N525" s="13">
        <v>0</v>
      </c>
      <c r="O525" s="13">
        <v>0</v>
      </c>
      <c r="P525" s="13">
        <v>0</v>
      </c>
      <c r="Q525" s="36">
        <f>SUMIF('Balanza de Comprobación'!$B$215:$B$235,'PE2017'!A525,'Balanza de Comprobación'!$H$215:$H$235)</f>
        <v>0</v>
      </c>
      <c r="R525" s="36">
        <f t="shared" si="8"/>
        <v>0</v>
      </c>
    </row>
    <row r="526" spans="1:18">
      <c r="A526" s="6">
        <v>62301</v>
      </c>
      <c r="B526" s="87" t="s">
        <v>528</v>
      </c>
      <c r="C526" s="88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8">
        <v>0</v>
      </c>
      <c r="Q526" s="36">
        <f>SUMIF('Balanza de Comprobación'!$B$215:$B$235,'PE2017'!A526,'Balanza de Comprobación'!$H$215:$H$235)</f>
        <v>0</v>
      </c>
      <c r="R526" s="36">
        <f t="shared" si="8"/>
        <v>0</v>
      </c>
    </row>
    <row r="527" spans="1:18">
      <c r="A527" s="6">
        <v>62302</v>
      </c>
      <c r="B527" s="87" t="s">
        <v>529</v>
      </c>
      <c r="C527" s="88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8">
        <v>0</v>
      </c>
      <c r="Q527" s="36">
        <f>SUMIF('Balanza de Comprobación'!$B$215:$B$235,'PE2017'!A527,'Balanza de Comprobación'!$H$215:$H$235)</f>
        <v>0</v>
      </c>
      <c r="R527" s="36">
        <f t="shared" si="8"/>
        <v>0</v>
      </c>
    </row>
    <row r="528" spans="1:18">
      <c r="A528" s="6">
        <v>62303</v>
      </c>
      <c r="B528" s="87" t="s">
        <v>530</v>
      </c>
      <c r="C528" s="88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8">
        <v>0</v>
      </c>
      <c r="Q528" s="36">
        <f>SUMIF('Balanza de Comprobación'!$B$215:$B$235,'PE2017'!A528,'Balanza de Comprobación'!$H$215:$H$235)</f>
        <v>0</v>
      </c>
      <c r="R528" s="36">
        <f t="shared" si="8"/>
        <v>0</v>
      </c>
    </row>
    <row r="529" spans="1:18">
      <c r="A529" s="6">
        <v>62304</v>
      </c>
      <c r="B529" s="87" t="s">
        <v>531</v>
      </c>
      <c r="C529" s="88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8">
        <v>0</v>
      </c>
      <c r="Q529" s="36">
        <f>SUMIF('Balanza de Comprobación'!$B$215:$B$235,'PE2017'!A529,'Balanza de Comprobación'!$H$215:$H$235)</f>
        <v>0</v>
      </c>
      <c r="R529" s="36">
        <f t="shared" si="8"/>
        <v>0</v>
      </c>
    </row>
    <row r="530" spans="1:18">
      <c r="A530" s="6">
        <v>62305</v>
      </c>
      <c r="B530" s="87" t="s">
        <v>532</v>
      </c>
      <c r="C530" s="88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8">
        <v>0</v>
      </c>
      <c r="Q530" s="36">
        <f>SUMIF('Balanza de Comprobación'!$B$215:$B$235,'PE2017'!A530,'Balanza de Comprobación'!$H$215:$H$235)</f>
        <v>0</v>
      </c>
      <c r="R530" s="36">
        <f t="shared" si="8"/>
        <v>0</v>
      </c>
    </row>
    <row r="531" spans="1:18">
      <c r="A531" s="6">
        <v>62306</v>
      </c>
      <c r="B531" s="87" t="s">
        <v>604</v>
      </c>
      <c r="C531" s="88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8">
        <v>0</v>
      </c>
      <c r="Q531" s="36">
        <f>SUMIF('Balanza de Comprobación'!$B$215:$B$235,'PE2017'!A531,'Balanza de Comprobación'!$H$215:$H$235)</f>
        <v>0</v>
      </c>
      <c r="R531" s="36">
        <f t="shared" si="8"/>
        <v>0</v>
      </c>
    </row>
    <row r="532" spans="1:18">
      <c r="A532" s="6">
        <v>62307</v>
      </c>
      <c r="B532" s="87" t="s">
        <v>605</v>
      </c>
      <c r="C532" s="88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8">
        <v>0</v>
      </c>
      <c r="Q532" s="36">
        <f>SUMIF('Balanza de Comprobación'!$B$215:$B$235,'PE2017'!A532,'Balanza de Comprobación'!$H$215:$H$235)</f>
        <v>0</v>
      </c>
      <c r="R532" s="36">
        <f t="shared" si="8"/>
        <v>0</v>
      </c>
    </row>
    <row r="533" spans="1:18">
      <c r="A533" s="6">
        <v>62308</v>
      </c>
      <c r="B533" s="87" t="s">
        <v>535</v>
      </c>
      <c r="C533" s="88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8">
        <v>0</v>
      </c>
      <c r="Q533" s="36">
        <f>SUMIF('Balanza de Comprobación'!$B$215:$B$235,'PE2017'!A533,'Balanza de Comprobación'!$H$215:$H$235)</f>
        <v>0</v>
      </c>
      <c r="R533" s="36">
        <f t="shared" si="8"/>
        <v>0</v>
      </c>
    </row>
    <row r="534" spans="1:18">
      <c r="A534" s="6">
        <v>62309</v>
      </c>
      <c r="B534" s="87" t="s">
        <v>531</v>
      </c>
      <c r="C534" s="88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8">
        <v>0</v>
      </c>
      <c r="Q534" s="36">
        <f>SUMIF('Balanza de Comprobación'!$B$215:$B$235,'PE2017'!A534,'Balanza de Comprobación'!$H$215:$H$235)</f>
        <v>0</v>
      </c>
      <c r="R534" s="36">
        <f t="shared" si="8"/>
        <v>0</v>
      </c>
    </row>
    <row r="535" spans="1:18">
      <c r="A535" s="6">
        <v>62310</v>
      </c>
      <c r="B535" s="87" t="s">
        <v>536</v>
      </c>
      <c r="C535" s="88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8">
        <v>0</v>
      </c>
      <c r="Q535" s="36">
        <f>SUMIF('Balanza de Comprobación'!$B$215:$B$235,'PE2017'!A535,'Balanza de Comprobación'!$H$215:$H$235)</f>
        <v>0</v>
      </c>
      <c r="R535" s="36">
        <f t="shared" si="8"/>
        <v>0</v>
      </c>
    </row>
    <row r="536" spans="1:18">
      <c r="A536" s="6">
        <v>62311</v>
      </c>
      <c r="B536" s="87" t="s">
        <v>537</v>
      </c>
      <c r="C536" s="88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8">
        <v>0</v>
      </c>
      <c r="Q536" s="36">
        <f>SUMIF('Balanza de Comprobación'!$B$215:$B$235,'PE2017'!A536,'Balanza de Comprobación'!$H$215:$H$235)</f>
        <v>0</v>
      </c>
      <c r="R536" s="36">
        <f t="shared" si="8"/>
        <v>0</v>
      </c>
    </row>
    <row r="537" spans="1:18">
      <c r="A537" s="6">
        <v>62312</v>
      </c>
      <c r="B537" s="87" t="s">
        <v>538</v>
      </c>
      <c r="C537" s="88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8">
        <v>0</v>
      </c>
      <c r="Q537" s="36">
        <f>SUMIF('Balanza de Comprobación'!$B$215:$B$235,'PE2017'!A537,'Balanza de Comprobación'!$H$215:$H$235)</f>
        <v>0</v>
      </c>
      <c r="R537" s="36">
        <f t="shared" si="8"/>
        <v>0</v>
      </c>
    </row>
    <row r="538" spans="1:18">
      <c r="A538" s="6" t="s">
        <v>606</v>
      </c>
      <c r="B538" s="87" t="s">
        <v>524</v>
      </c>
      <c r="C538" s="88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8">
        <v>0</v>
      </c>
      <c r="Q538" s="36">
        <f>SUMIF('Balanza de Comprobación'!$B$215:$B$235,'PE2017'!A538,'Balanza de Comprobación'!$H$215:$H$235)</f>
        <v>0</v>
      </c>
      <c r="R538" s="36">
        <f t="shared" si="8"/>
        <v>0</v>
      </c>
    </row>
    <row r="539" spans="1:18">
      <c r="A539" s="6" t="s">
        <v>607</v>
      </c>
      <c r="B539" s="87" t="s">
        <v>526</v>
      </c>
      <c r="C539" s="88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8">
        <v>0</v>
      </c>
      <c r="Q539" s="36">
        <f>SUMIF('Balanza de Comprobación'!$B$215:$B$235,'PE2017'!A539,'Balanza de Comprobación'!$H$215:$H$235)</f>
        <v>0</v>
      </c>
      <c r="R539" s="36">
        <f t="shared" si="8"/>
        <v>0</v>
      </c>
    </row>
    <row r="540" spans="1:18" hidden="1">
      <c r="A540" s="4">
        <v>624</v>
      </c>
      <c r="B540" s="89" t="s">
        <v>541</v>
      </c>
      <c r="C540" s="90"/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3">
        <v>0</v>
      </c>
      <c r="J540" s="13">
        <v>0</v>
      </c>
      <c r="K540" s="13">
        <v>0</v>
      </c>
      <c r="L540" s="13">
        <v>0</v>
      </c>
      <c r="M540" s="13">
        <v>0</v>
      </c>
      <c r="N540" s="13">
        <v>0</v>
      </c>
      <c r="O540" s="13">
        <v>0</v>
      </c>
      <c r="P540" s="13">
        <v>0</v>
      </c>
      <c r="Q540" s="36">
        <f>SUMIF('Balanza de Comprobación'!$B$215:$B$235,'PE2017'!A540,'Balanza de Comprobación'!$H$215:$H$235)</f>
        <v>0</v>
      </c>
      <c r="R540" s="36">
        <f t="shared" si="8"/>
        <v>0</v>
      </c>
    </row>
    <row r="541" spans="1:18">
      <c r="A541" s="6">
        <v>62401</v>
      </c>
      <c r="B541" s="87" t="s">
        <v>502</v>
      </c>
      <c r="C541" s="88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8">
        <v>0</v>
      </c>
      <c r="Q541" s="36">
        <f>SUMIF('Balanza de Comprobación'!$B$215:$B$235,'PE2017'!A541,'Balanza de Comprobación'!$H$215:$H$235)</f>
        <v>0</v>
      </c>
      <c r="R541" s="36">
        <f t="shared" si="8"/>
        <v>0</v>
      </c>
    </row>
    <row r="542" spans="1:18">
      <c r="A542" s="6">
        <v>62402</v>
      </c>
      <c r="B542" s="87" t="s">
        <v>503</v>
      </c>
      <c r="C542" s="88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8">
        <v>0</v>
      </c>
      <c r="Q542" s="36">
        <f>SUMIF('Balanza de Comprobación'!$B$215:$B$235,'PE2017'!A542,'Balanza de Comprobación'!$H$215:$H$235)</f>
        <v>0</v>
      </c>
      <c r="R542" s="36">
        <f t="shared" si="8"/>
        <v>0</v>
      </c>
    </row>
    <row r="543" spans="1:18">
      <c r="A543" s="6">
        <v>62403</v>
      </c>
      <c r="B543" s="87" t="s">
        <v>504</v>
      </c>
      <c r="C543" s="88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8">
        <v>0</v>
      </c>
      <c r="Q543" s="36">
        <f>SUMIF('Balanza de Comprobación'!$B$215:$B$235,'PE2017'!A543,'Balanza de Comprobación'!$H$215:$H$235)</f>
        <v>0</v>
      </c>
      <c r="R543" s="36">
        <f t="shared" si="8"/>
        <v>0</v>
      </c>
    </row>
    <row r="544" spans="1:18">
      <c r="A544" s="6">
        <v>62404</v>
      </c>
      <c r="B544" s="87" t="s">
        <v>505</v>
      </c>
      <c r="C544" s="88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8">
        <v>0</v>
      </c>
      <c r="Q544" s="36">
        <f>SUMIF('Balanza de Comprobación'!$B$215:$B$235,'PE2017'!A544,'Balanza de Comprobación'!$H$215:$H$235)</f>
        <v>0</v>
      </c>
      <c r="R544" s="36">
        <f t="shared" si="8"/>
        <v>0</v>
      </c>
    </row>
    <row r="545" spans="1:18">
      <c r="A545" s="6">
        <v>62405</v>
      </c>
      <c r="B545" s="87" t="s">
        <v>494</v>
      </c>
      <c r="C545" s="88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8">
        <v>0</v>
      </c>
      <c r="Q545" s="36">
        <f>SUMIF('Balanza de Comprobación'!$B$215:$B$235,'PE2017'!A545,'Balanza de Comprobación'!$H$215:$H$235)</f>
        <v>0</v>
      </c>
      <c r="R545" s="36">
        <f t="shared" si="8"/>
        <v>0</v>
      </c>
    </row>
    <row r="546" spans="1:18">
      <c r="A546" s="6">
        <v>62406</v>
      </c>
      <c r="B546" s="87" t="s">
        <v>495</v>
      </c>
      <c r="C546" s="88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8">
        <v>0</v>
      </c>
      <c r="Q546" s="36">
        <f>SUMIF('Balanza de Comprobación'!$B$215:$B$235,'PE2017'!A546,'Balanza de Comprobación'!$H$215:$H$235)</f>
        <v>0</v>
      </c>
      <c r="R546" s="36">
        <f t="shared" si="8"/>
        <v>0</v>
      </c>
    </row>
    <row r="547" spans="1:18">
      <c r="A547" s="6">
        <v>62407</v>
      </c>
      <c r="B547" s="87" t="s">
        <v>542</v>
      </c>
      <c r="C547" s="88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8">
        <v>0</v>
      </c>
      <c r="Q547" s="36">
        <f>SUMIF('Balanza de Comprobación'!$B$215:$B$235,'PE2017'!A547,'Balanza de Comprobación'!$H$215:$H$235)</f>
        <v>0</v>
      </c>
      <c r="R547" s="36">
        <f t="shared" si="8"/>
        <v>0</v>
      </c>
    </row>
    <row r="548" spans="1:18">
      <c r="A548" s="6">
        <v>62408</v>
      </c>
      <c r="B548" s="87" t="s">
        <v>543</v>
      </c>
      <c r="C548" s="88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8">
        <v>0</v>
      </c>
      <c r="Q548" s="36">
        <f>SUMIF('Balanza de Comprobación'!$B$215:$B$235,'PE2017'!A548,'Balanza de Comprobación'!$H$215:$H$235)</f>
        <v>0</v>
      </c>
      <c r="R548" s="36">
        <f t="shared" si="8"/>
        <v>0</v>
      </c>
    </row>
    <row r="549" spans="1:18">
      <c r="A549" s="6">
        <v>62409</v>
      </c>
      <c r="B549" s="87" t="s">
        <v>544</v>
      </c>
      <c r="C549" s="88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8">
        <v>0</v>
      </c>
      <c r="Q549" s="36">
        <f>SUMIF('Balanza de Comprobación'!$B$215:$B$235,'PE2017'!A549,'Balanza de Comprobación'!$H$215:$H$235)</f>
        <v>0</v>
      </c>
      <c r="R549" s="36">
        <f t="shared" si="8"/>
        <v>0</v>
      </c>
    </row>
    <row r="550" spans="1:18">
      <c r="A550" s="6">
        <v>62410</v>
      </c>
      <c r="B550" s="87" t="s">
        <v>545</v>
      </c>
      <c r="C550" s="88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8">
        <v>0</v>
      </c>
      <c r="Q550" s="36">
        <f>SUMIF('Balanza de Comprobación'!$B$215:$B$235,'PE2017'!A550,'Balanza de Comprobación'!$H$215:$H$235)</f>
        <v>0</v>
      </c>
      <c r="R550" s="36">
        <f t="shared" si="8"/>
        <v>0</v>
      </c>
    </row>
    <row r="551" spans="1:18">
      <c r="A551" s="6">
        <v>62411</v>
      </c>
      <c r="B551" s="87" t="s">
        <v>546</v>
      </c>
      <c r="C551" s="88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8">
        <v>0</v>
      </c>
      <c r="Q551" s="36">
        <f>SUMIF('Balanza de Comprobación'!$B$215:$B$235,'PE2017'!A551,'Balanza de Comprobación'!$H$215:$H$235)</f>
        <v>0</v>
      </c>
      <c r="R551" s="36">
        <f t="shared" si="8"/>
        <v>0</v>
      </c>
    </row>
    <row r="552" spans="1:18">
      <c r="A552" s="6">
        <v>62412</v>
      </c>
      <c r="B552" s="87" t="s">
        <v>547</v>
      </c>
      <c r="C552" s="88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8">
        <v>0</v>
      </c>
      <c r="Q552" s="36">
        <f>SUMIF('Balanza de Comprobación'!$B$215:$B$235,'PE2017'!A552,'Balanza de Comprobación'!$H$215:$H$235)</f>
        <v>0</v>
      </c>
      <c r="R552" s="36">
        <f t="shared" si="8"/>
        <v>0</v>
      </c>
    </row>
    <row r="553" spans="1:18">
      <c r="A553" s="6">
        <v>62413</v>
      </c>
      <c r="B553" s="87" t="s">
        <v>608</v>
      </c>
      <c r="C553" s="88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8">
        <v>0</v>
      </c>
      <c r="Q553" s="36">
        <f>SUMIF('Balanza de Comprobación'!$B$215:$B$235,'PE2017'!A553,'Balanza de Comprobación'!$H$215:$H$235)</f>
        <v>0</v>
      </c>
      <c r="R553" s="36">
        <f t="shared" si="8"/>
        <v>0</v>
      </c>
    </row>
    <row r="554" spans="1:18">
      <c r="A554" s="6">
        <v>62414</v>
      </c>
      <c r="B554" s="87" t="s">
        <v>549</v>
      </c>
      <c r="C554" s="88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8">
        <v>0</v>
      </c>
      <c r="Q554" s="36">
        <f>SUMIF('Balanza de Comprobación'!$B$215:$B$235,'PE2017'!A554,'Balanza de Comprobación'!$H$215:$H$235)</f>
        <v>0</v>
      </c>
      <c r="R554" s="36">
        <f t="shared" si="8"/>
        <v>0</v>
      </c>
    </row>
    <row r="555" spans="1:18">
      <c r="A555" s="6">
        <v>62415</v>
      </c>
      <c r="B555" s="87" t="s">
        <v>550</v>
      </c>
      <c r="C555" s="88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8">
        <v>0</v>
      </c>
      <c r="Q555" s="36">
        <f>SUMIF('Balanza de Comprobación'!$B$215:$B$235,'PE2017'!A555,'Balanza de Comprobación'!$H$215:$H$235)</f>
        <v>0</v>
      </c>
      <c r="R555" s="36">
        <f t="shared" si="8"/>
        <v>0</v>
      </c>
    </row>
    <row r="556" spans="1:18">
      <c r="A556" s="6">
        <v>62416</v>
      </c>
      <c r="B556" s="87" t="s">
        <v>609</v>
      </c>
      <c r="C556" s="88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8">
        <v>0</v>
      </c>
      <c r="Q556" s="36">
        <f>SUMIF('Balanza de Comprobación'!$B$215:$B$235,'PE2017'!A556,'Balanza de Comprobación'!$H$215:$H$235)</f>
        <v>0</v>
      </c>
      <c r="R556" s="36">
        <f t="shared" si="8"/>
        <v>0</v>
      </c>
    </row>
    <row r="557" spans="1:18">
      <c r="A557" s="6">
        <v>62417</v>
      </c>
      <c r="B557" s="87" t="s">
        <v>553</v>
      </c>
      <c r="C557" s="88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8">
        <v>0</v>
      </c>
      <c r="Q557" s="36">
        <f>SUMIF('Balanza de Comprobación'!$B$215:$B$235,'PE2017'!A557,'Balanza de Comprobación'!$H$215:$H$235)</f>
        <v>0</v>
      </c>
      <c r="R557" s="36">
        <f t="shared" si="8"/>
        <v>0</v>
      </c>
    </row>
    <row r="558" spans="1:18">
      <c r="A558" s="6">
        <v>62418</v>
      </c>
      <c r="B558" s="87" t="s">
        <v>610</v>
      </c>
      <c r="C558" s="88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8">
        <v>0</v>
      </c>
      <c r="Q558" s="36">
        <f>SUMIF('Balanza de Comprobación'!$B$215:$B$235,'PE2017'!A558,'Balanza de Comprobación'!$H$215:$H$235)</f>
        <v>0</v>
      </c>
      <c r="R558" s="36">
        <f t="shared" si="8"/>
        <v>0</v>
      </c>
    </row>
    <row r="559" spans="1:18">
      <c r="A559" s="6" t="s">
        <v>611</v>
      </c>
      <c r="B559" s="87" t="s">
        <v>524</v>
      </c>
      <c r="C559" s="88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8">
        <v>0</v>
      </c>
      <c r="Q559" s="36">
        <f>SUMIF('Balanza de Comprobación'!$B$215:$B$235,'PE2017'!A559,'Balanza de Comprobación'!$H$215:$H$235)</f>
        <v>0</v>
      </c>
      <c r="R559" s="36">
        <f t="shared" si="8"/>
        <v>0</v>
      </c>
    </row>
    <row r="560" spans="1:18">
      <c r="A560" s="6" t="s">
        <v>612</v>
      </c>
      <c r="B560" s="87" t="s">
        <v>526</v>
      </c>
      <c r="C560" s="88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8">
        <v>0</v>
      </c>
      <c r="Q560" s="36">
        <f>SUMIF('Balanza de Comprobación'!$B$215:$B$235,'PE2017'!A560,'Balanza de Comprobación'!$H$215:$H$235)</f>
        <v>0</v>
      </c>
      <c r="R560" s="36">
        <f t="shared" si="8"/>
        <v>0</v>
      </c>
    </row>
    <row r="561" spans="1:18" hidden="1">
      <c r="A561" s="4">
        <v>625</v>
      </c>
      <c r="B561" s="89" t="s">
        <v>560</v>
      </c>
      <c r="C561" s="90"/>
      <c r="D561" s="13">
        <v>0</v>
      </c>
      <c r="E561" s="13">
        <v>0</v>
      </c>
      <c r="F561" s="13">
        <v>0</v>
      </c>
      <c r="G561" s="13">
        <v>0</v>
      </c>
      <c r="H561" s="13">
        <v>0</v>
      </c>
      <c r="I561" s="13">
        <v>0</v>
      </c>
      <c r="J561" s="13">
        <v>0</v>
      </c>
      <c r="K561" s="13">
        <v>0</v>
      </c>
      <c r="L561" s="13">
        <v>0</v>
      </c>
      <c r="M561" s="13">
        <v>0</v>
      </c>
      <c r="N561" s="13">
        <v>0</v>
      </c>
      <c r="O561" s="13">
        <v>0</v>
      </c>
      <c r="P561" s="13">
        <v>0</v>
      </c>
      <c r="Q561" s="36">
        <f>SUMIF('Balanza de Comprobación'!$B$215:$B$235,'PE2017'!A561,'Balanza de Comprobación'!$H$215:$H$235)</f>
        <v>0</v>
      </c>
      <c r="R561" s="36">
        <f t="shared" si="8"/>
        <v>0</v>
      </c>
    </row>
    <row r="562" spans="1:18">
      <c r="A562" s="6">
        <v>62501</v>
      </c>
      <c r="B562" s="87" t="s">
        <v>561</v>
      </c>
      <c r="C562" s="88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8">
        <v>0</v>
      </c>
      <c r="Q562" s="36">
        <f>SUMIF('Balanza de Comprobación'!$B$215:$B$235,'PE2017'!A562,'Balanza de Comprobación'!$H$215:$H$235)</f>
        <v>0</v>
      </c>
      <c r="R562" s="36">
        <f t="shared" si="8"/>
        <v>0</v>
      </c>
    </row>
    <row r="563" spans="1:18">
      <c r="A563" s="6">
        <v>62502</v>
      </c>
      <c r="B563" s="87" t="s">
        <v>562</v>
      </c>
      <c r="C563" s="88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8">
        <v>0</v>
      </c>
      <c r="Q563" s="36">
        <f>SUMIF('Balanza de Comprobación'!$B$215:$B$235,'PE2017'!A563,'Balanza de Comprobación'!$H$215:$H$235)</f>
        <v>0</v>
      </c>
      <c r="R563" s="36">
        <f t="shared" si="8"/>
        <v>0</v>
      </c>
    </row>
    <row r="564" spans="1:18">
      <c r="A564" s="6">
        <v>62503</v>
      </c>
      <c r="B564" s="87" t="s">
        <v>502</v>
      </c>
      <c r="C564" s="88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8">
        <v>0</v>
      </c>
      <c r="Q564" s="36">
        <f>SUMIF('Balanza de Comprobación'!$B$215:$B$235,'PE2017'!A564,'Balanza de Comprobación'!$H$215:$H$235)</f>
        <v>0</v>
      </c>
      <c r="R564" s="36">
        <f t="shared" si="8"/>
        <v>0</v>
      </c>
    </row>
    <row r="565" spans="1:18">
      <c r="A565" s="6">
        <v>62504</v>
      </c>
      <c r="B565" s="87" t="s">
        <v>563</v>
      </c>
      <c r="C565" s="88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8">
        <v>0</v>
      </c>
      <c r="Q565" s="36">
        <f>SUMIF('Balanza de Comprobación'!$B$215:$B$235,'PE2017'!A565,'Balanza de Comprobación'!$H$215:$H$235)</f>
        <v>0</v>
      </c>
      <c r="R565" s="36">
        <f t="shared" si="8"/>
        <v>0</v>
      </c>
    </row>
    <row r="566" spans="1:18">
      <c r="A566" s="6">
        <v>62505</v>
      </c>
      <c r="B566" s="87" t="s">
        <v>495</v>
      </c>
      <c r="C566" s="88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8">
        <v>0</v>
      </c>
      <c r="Q566" s="36">
        <f>SUMIF('Balanza de Comprobación'!$B$215:$B$235,'PE2017'!A566,'Balanza de Comprobación'!$H$215:$H$235)</f>
        <v>0</v>
      </c>
      <c r="R566" s="36">
        <f t="shared" si="8"/>
        <v>0</v>
      </c>
    </row>
    <row r="567" spans="1:18">
      <c r="A567" s="6">
        <v>62506</v>
      </c>
      <c r="B567" s="87" t="s">
        <v>494</v>
      </c>
      <c r="C567" s="88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8">
        <v>0</v>
      </c>
      <c r="Q567" s="36">
        <f>SUMIF('Balanza de Comprobación'!$B$215:$B$235,'PE2017'!A567,'Balanza de Comprobación'!$H$215:$H$235)</f>
        <v>0</v>
      </c>
      <c r="R567" s="36">
        <f t="shared" si="8"/>
        <v>0</v>
      </c>
    </row>
    <row r="568" spans="1:18">
      <c r="A568" s="6">
        <v>62507</v>
      </c>
      <c r="B568" s="87" t="s">
        <v>564</v>
      </c>
      <c r="C568" s="88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8">
        <v>0</v>
      </c>
      <c r="Q568" s="36">
        <f>SUMIF('Balanza de Comprobación'!$B$215:$B$235,'PE2017'!A568,'Balanza de Comprobación'!$H$215:$H$235)</f>
        <v>0</v>
      </c>
      <c r="R568" s="36">
        <f t="shared" si="8"/>
        <v>0</v>
      </c>
    </row>
    <row r="569" spans="1:18">
      <c r="A569" s="6">
        <v>62508</v>
      </c>
      <c r="B569" s="87" t="s">
        <v>565</v>
      </c>
      <c r="C569" s="88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8">
        <v>0</v>
      </c>
      <c r="Q569" s="36">
        <f>SUMIF('Balanza de Comprobación'!$B$215:$B$235,'PE2017'!A569,'Balanza de Comprobación'!$H$215:$H$235)</f>
        <v>0</v>
      </c>
      <c r="R569" s="36">
        <f t="shared" si="8"/>
        <v>0</v>
      </c>
    </row>
    <row r="570" spans="1:18">
      <c r="A570" s="6">
        <v>62509</v>
      </c>
      <c r="B570" s="87" t="s">
        <v>566</v>
      </c>
      <c r="C570" s="88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8">
        <v>0</v>
      </c>
      <c r="Q570" s="36">
        <f>SUMIF('Balanza de Comprobación'!$B$215:$B$235,'PE2017'!A570,'Balanza de Comprobación'!$H$215:$H$235)</f>
        <v>0</v>
      </c>
      <c r="R570" s="36">
        <f t="shared" si="8"/>
        <v>0</v>
      </c>
    </row>
    <row r="571" spans="1:18">
      <c r="A571" s="6">
        <v>62510</v>
      </c>
      <c r="B571" s="87" t="s">
        <v>568</v>
      </c>
      <c r="C571" s="88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8">
        <v>0</v>
      </c>
      <c r="Q571" s="36">
        <f>SUMIF('Balanza de Comprobación'!$B$215:$B$235,'PE2017'!A571,'Balanza de Comprobación'!$H$215:$H$235)</f>
        <v>0</v>
      </c>
      <c r="R571" s="36">
        <f t="shared" si="8"/>
        <v>0</v>
      </c>
    </row>
    <row r="572" spans="1:18">
      <c r="A572" s="6">
        <v>62511</v>
      </c>
      <c r="B572" s="87" t="s">
        <v>570</v>
      </c>
      <c r="C572" s="88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8">
        <v>0</v>
      </c>
      <c r="Q572" s="36">
        <f>SUMIF('Balanza de Comprobación'!$B$215:$B$235,'PE2017'!A572,'Balanza de Comprobación'!$H$215:$H$235)</f>
        <v>0</v>
      </c>
      <c r="R572" s="36">
        <f t="shared" si="8"/>
        <v>0</v>
      </c>
    </row>
    <row r="573" spans="1:18">
      <c r="A573" s="6" t="s">
        <v>613</v>
      </c>
      <c r="B573" s="87" t="s">
        <v>524</v>
      </c>
      <c r="C573" s="88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8">
        <v>0</v>
      </c>
      <c r="Q573" s="36">
        <f>SUMIF('Balanza de Comprobación'!$B$215:$B$235,'PE2017'!A573,'Balanza de Comprobación'!$H$215:$H$235)</f>
        <v>0</v>
      </c>
      <c r="R573" s="36">
        <f t="shared" si="8"/>
        <v>0</v>
      </c>
    </row>
    <row r="574" spans="1:18">
      <c r="A574" s="6" t="s">
        <v>614</v>
      </c>
      <c r="B574" s="87" t="s">
        <v>526</v>
      </c>
      <c r="C574" s="88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8">
        <v>0</v>
      </c>
      <c r="Q574" s="36">
        <f>SUMIF('Balanza de Comprobación'!$B$215:$B$235,'PE2017'!A574,'Balanza de Comprobación'!$H$215:$H$235)</f>
        <v>0</v>
      </c>
      <c r="R574" s="36">
        <f t="shared" si="8"/>
        <v>0</v>
      </c>
    </row>
    <row r="575" spans="1:18" hidden="1">
      <c r="A575" s="4">
        <v>626</v>
      </c>
      <c r="B575" s="89" t="s">
        <v>575</v>
      </c>
      <c r="C575" s="90"/>
      <c r="D575" s="13">
        <v>0</v>
      </c>
      <c r="E575" s="13">
        <v>0</v>
      </c>
      <c r="F575" s="13">
        <v>0</v>
      </c>
      <c r="G575" s="13">
        <v>0</v>
      </c>
      <c r="H575" s="13">
        <v>0</v>
      </c>
      <c r="I575" s="13">
        <v>0</v>
      </c>
      <c r="J575" s="13">
        <v>0</v>
      </c>
      <c r="K575" s="13">
        <v>0</v>
      </c>
      <c r="L575" s="13">
        <v>0</v>
      </c>
      <c r="M575" s="13">
        <v>0</v>
      </c>
      <c r="N575" s="13">
        <v>0</v>
      </c>
      <c r="O575" s="13">
        <v>0</v>
      </c>
      <c r="P575" s="13">
        <v>0</v>
      </c>
      <c r="Q575" s="36">
        <f>SUMIF('Balanza de Comprobación'!$B$215:$B$235,'PE2017'!A575,'Balanza de Comprobación'!$H$215:$H$235)</f>
        <v>0</v>
      </c>
      <c r="R575" s="36">
        <f t="shared" si="8"/>
        <v>0</v>
      </c>
    </row>
    <row r="576" spans="1:18">
      <c r="A576" s="6">
        <v>62601</v>
      </c>
      <c r="B576" s="87" t="s">
        <v>561</v>
      </c>
      <c r="C576" s="88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8">
        <v>0</v>
      </c>
      <c r="Q576" s="36">
        <f>SUMIF('Balanza de Comprobación'!$B$215:$B$235,'PE2017'!A576,'Balanza de Comprobación'!$H$215:$H$235)</f>
        <v>0</v>
      </c>
      <c r="R576" s="36">
        <f t="shared" si="8"/>
        <v>0</v>
      </c>
    </row>
    <row r="577" spans="1:18">
      <c r="A577" s="6">
        <v>62602</v>
      </c>
      <c r="B577" s="87" t="s">
        <v>503</v>
      </c>
      <c r="C577" s="88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8">
        <v>0</v>
      </c>
      <c r="Q577" s="36">
        <f>SUMIF('Balanza de Comprobación'!$B$215:$B$235,'PE2017'!A577,'Balanza de Comprobación'!$H$215:$H$235)</f>
        <v>0</v>
      </c>
      <c r="R577" s="36">
        <f t="shared" si="8"/>
        <v>0</v>
      </c>
    </row>
    <row r="578" spans="1:18">
      <c r="A578" s="6">
        <v>62603</v>
      </c>
      <c r="B578" s="87" t="s">
        <v>502</v>
      </c>
      <c r="C578" s="88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8">
        <v>0</v>
      </c>
      <c r="Q578" s="36">
        <f>SUMIF('Balanza de Comprobación'!$B$215:$B$235,'PE2017'!A578,'Balanza de Comprobación'!$H$215:$H$235)</f>
        <v>0</v>
      </c>
      <c r="R578" s="36">
        <f t="shared" si="8"/>
        <v>0</v>
      </c>
    </row>
    <row r="579" spans="1:18">
      <c r="A579" s="6">
        <v>62604</v>
      </c>
      <c r="B579" s="87" t="s">
        <v>495</v>
      </c>
      <c r="C579" s="88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8">
        <v>0</v>
      </c>
      <c r="Q579" s="36">
        <f>SUMIF('Balanza de Comprobación'!$B$215:$B$235,'PE2017'!A579,'Balanza de Comprobación'!$H$215:$H$235)</f>
        <v>0</v>
      </c>
      <c r="R579" s="36">
        <f t="shared" si="8"/>
        <v>0</v>
      </c>
    </row>
    <row r="580" spans="1:18">
      <c r="A580" s="6">
        <v>62605</v>
      </c>
      <c r="B580" s="87" t="s">
        <v>577</v>
      </c>
      <c r="C580" s="88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8">
        <v>0</v>
      </c>
      <c r="Q580" s="36">
        <f>SUMIF('Balanza de Comprobación'!$B$215:$B$235,'PE2017'!A580,'Balanza de Comprobación'!$H$215:$H$235)</f>
        <v>0</v>
      </c>
      <c r="R580" s="36">
        <f t="shared" si="8"/>
        <v>0</v>
      </c>
    </row>
    <row r="581" spans="1:18">
      <c r="A581" s="6">
        <v>62606</v>
      </c>
      <c r="B581" s="87" t="s">
        <v>578</v>
      </c>
      <c r="C581" s="88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8">
        <v>0</v>
      </c>
      <c r="Q581" s="36">
        <f>SUMIF('Balanza de Comprobación'!$B$215:$B$235,'PE2017'!A581,'Balanza de Comprobación'!$H$215:$H$235)</f>
        <v>0</v>
      </c>
      <c r="R581" s="36">
        <f t="shared" ref="R581:R619" si="9">IF(Q581&gt;0,Q581*1.04,0)</f>
        <v>0</v>
      </c>
    </row>
    <row r="582" spans="1:18">
      <c r="A582" s="6">
        <v>62607</v>
      </c>
      <c r="B582" s="87" t="s">
        <v>579</v>
      </c>
      <c r="C582" s="88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8">
        <v>0</v>
      </c>
      <c r="Q582" s="36">
        <f>SUMIF('Balanza de Comprobación'!$B$215:$B$235,'PE2017'!A582,'Balanza de Comprobación'!$H$215:$H$235)</f>
        <v>0</v>
      </c>
      <c r="R582" s="36">
        <f t="shared" si="9"/>
        <v>0</v>
      </c>
    </row>
    <row r="583" spans="1:18">
      <c r="A583" s="6" t="s">
        <v>615</v>
      </c>
      <c r="B583" s="87" t="s">
        <v>524</v>
      </c>
      <c r="C583" s="88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8">
        <v>0</v>
      </c>
      <c r="Q583" s="36">
        <f>SUMIF('Balanza de Comprobación'!$B$215:$B$235,'PE2017'!A583,'Balanza de Comprobación'!$H$215:$H$235)</f>
        <v>0</v>
      </c>
      <c r="R583" s="36">
        <f t="shared" si="9"/>
        <v>0</v>
      </c>
    </row>
    <row r="584" spans="1:18">
      <c r="A584" s="6" t="s">
        <v>616</v>
      </c>
      <c r="B584" s="87" t="s">
        <v>526</v>
      </c>
      <c r="C584" s="88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8">
        <v>0</v>
      </c>
      <c r="Q584" s="36">
        <f>SUMIF('Balanza de Comprobación'!$B$215:$B$235,'PE2017'!A584,'Balanza de Comprobación'!$H$215:$H$235)</f>
        <v>0</v>
      </c>
      <c r="R584" s="36">
        <f t="shared" si="9"/>
        <v>0</v>
      </c>
    </row>
    <row r="585" spans="1:18" hidden="1">
      <c r="A585" s="4">
        <v>627</v>
      </c>
      <c r="B585" s="89" t="s">
        <v>582</v>
      </c>
      <c r="C585" s="90"/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3">
        <v>0</v>
      </c>
      <c r="J585" s="13">
        <v>0</v>
      </c>
      <c r="K585" s="13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36">
        <f>SUMIF('Balanza de Comprobación'!$B$215:$B$235,'PE2017'!A585,'Balanza de Comprobación'!$H$215:$H$235)</f>
        <v>0</v>
      </c>
      <c r="R585" s="36">
        <f t="shared" si="9"/>
        <v>0</v>
      </c>
    </row>
    <row r="586" spans="1:18">
      <c r="A586" s="6">
        <v>62701</v>
      </c>
      <c r="B586" s="87" t="s">
        <v>583</v>
      </c>
      <c r="C586" s="88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8">
        <v>0</v>
      </c>
      <c r="Q586" s="36">
        <f>SUMIF('Balanza de Comprobación'!$B$215:$B$235,'PE2017'!A586,'Balanza de Comprobación'!$H$215:$H$235)</f>
        <v>0</v>
      </c>
      <c r="R586" s="36">
        <f t="shared" si="9"/>
        <v>0</v>
      </c>
    </row>
    <row r="587" spans="1:18">
      <c r="A587" s="6">
        <v>62702</v>
      </c>
      <c r="B587" s="87" t="s">
        <v>584</v>
      </c>
      <c r="C587" s="88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8">
        <v>0</v>
      </c>
      <c r="Q587" s="36">
        <f>SUMIF('Balanza de Comprobación'!$B$215:$B$235,'PE2017'!A587,'Balanza de Comprobación'!$H$215:$H$235)</f>
        <v>0</v>
      </c>
      <c r="R587" s="36">
        <f t="shared" si="9"/>
        <v>0</v>
      </c>
    </row>
    <row r="588" spans="1:18">
      <c r="A588" s="6">
        <v>62703</v>
      </c>
      <c r="B588" s="87" t="s">
        <v>585</v>
      </c>
      <c r="C588" s="88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8">
        <v>0</v>
      </c>
      <c r="Q588" s="36">
        <f>SUMIF('Balanza de Comprobación'!$B$215:$B$235,'PE2017'!A588,'Balanza de Comprobación'!$H$215:$H$235)</f>
        <v>0</v>
      </c>
      <c r="R588" s="36">
        <f t="shared" si="9"/>
        <v>0</v>
      </c>
    </row>
    <row r="589" spans="1:18">
      <c r="A589" s="6">
        <v>62704</v>
      </c>
      <c r="B589" s="87" t="s">
        <v>586</v>
      </c>
      <c r="C589" s="88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8">
        <v>0</v>
      </c>
      <c r="Q589" s="36">
        <f>SUMIF('Balanza de Comprobación'!$B$215:$B$235,'PE2017'!A589,'Balanza de Comprobación'!$H$215:$H$235)</f>
        <v>0</v>
      </c>
      <c r="R589" s="36">
        <f t="shared" si="9"/>
        <v>0</v>
      </c>
    </row>
    <row r="590" spans="1:18">
      <c r="A590" s="6">
        <v>62705</v>
      </c>
      <c r="B590" s="87" t="s">
        <v>587</v>
      </c>
      <c r="C590" s="88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8">
        <v>0</v>
      </c>
      <c r="Q590" s="36">
        <f>SUMIF('Balanza de Comprobación'!$B$215:$B$235,'PE2017'!A590,'Balanza de Comprobación'!$H$215:$H$235)</f>
        <v>0</v>
      </c>
      <c r="R590" s="36">
        <f t="shared" si="9"/>
        <v>0</v>
      </c>
    </row>
    <row r="591" spans="1:18">
      <c r="A591" s="6">
        <v>62706</v>
      </c>
      <c r="B591" s="87" t="s">
        <v>588</v>
      </c>
      <c r="C591" s="88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8">
        <v>0</v>
      </c>
      <c r="Q591" s="36">
        <f>SUMIF('Balanza de Comprobación'!$B$215:$B$235,'PE2017'!A591,'Balanza de Comprobación'!$H$215:$H$235)</f>
        <v>0</v>
      </c>
      <c r="R591" s="36">
        <f t="shared" si="9"/>
        <v>0</v>
      </c>
    </row>
    <row r="592" spans="1:18">
      <c r="A592" s="6">
        <v>62707</v>
      </c>
      <c r="B592" s="87" t="s">
        <v>495</v>
      </c>
      <c r="C592" s="88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8">
        <v>0</v>
      </c>
      <c r="Q592" s="36">
        <f>SUMIF('Balanza de Comprobación'!$B$215:$B$235,'PE2017'!A592,'Balanza de Comprobación'!$H$215:$H$235)</f>
        <v>0</v>
      </c>
      <c r="R592" s="36">
        <f t="shared" si="9"/>
        <v>0</v>
      </c>
    </row>
    <row r="593" spans="1:18">
      <c r="A593" s="6" t="s">
        <v>617</v>
      </c>
      <c r="B593" s="87" t="s">
        <v>524</v>
      </c>
      <c r="C593" s="88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8">
        <v>0</v>
      </c>
      <c r="Q593" s="36">
        <f>SUMIF('Balanza de Comprobación'!$B$215:$B$235,'PE2017'!A593,'Balanza de Comprobación'!$H$215:$H$235)</f>
        <v>0</v>
      </c>
      <c r="R593" s="36">
        <f t="shared" si="9"/>
        <v>0</v>
      </c>
    </row>
    <row r="594" spans="1:18">
      <c r="A594" s="6" t="s">
        <v>618</v>
      </c>
      <c r="B594" s="87" t="s">
        <v>526</v>
      </c>
      <c r="C594" s="88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8">
        <v>0</v>
      </c>
      <c r="Q594" s="36">
        <f>SUMIF('Balanza de Comprobación'!$B$215:$B$235,'PE2017'!A594,'Balanza de Comprobación'!$H$215:$H$235)</f>
        <v>0</v>
      </c>
      <c r="R594" s="36">
        <f t="shared" si="9"/>
        <v>0</v>
      </c>
    </row>
    <row r="595" spans="1:18" hidden="1">
      <c r="A595" s="4">
        <v>629</v>
      </c>
      <c r="B595" s="89" t="s">
        <v>591</v>
      </c>
      <c r="C595" s="90"/>
      <c r="D595" s="13">
        <v>0</v>
      </c>
      <c r="E595" s="13">
        <v>0</v>
      </c>
      <c r="F595" s="13">
        <v>0</v>
      </c>
      <c r="G595" s="13">
        <v>0</v>
      </c>
      <c r="H595" s="13">
        <v>0</v>
      </c>
      <c r="I595" s="13">
        <v>0</v>
      </c>
      <c r="J595" s="13">
        <v>0</v>
      </c>
      <c r="K595" s="13">
        <v>0</v>
      </c>
      <c r="L595" s="13">
        <v>0</v>
      </c>
      <c r="M595" s="13">
        <v>0</v>
      </c>
      <c r="N595" s="13">
        <v>0</v>
      </c>
      <c r="O595" s="13">
        <v>0</v>
      </c>
      <c r="P595" s="13">
        <v>0</v>
      </c>
      <c r="Q595" s="36">
        <f>SUMIF('Balanza de Comprobación'!$B$215:$B$235,'PE2017'!A595,'Balanza de Comprobación'!$H$215:$H$235)</f>
        <v>0</v>
      </c>
      <c r="R595" s="36">
        <f t="shared" si="9"/>
        <v>0</v>
      </c>
    </row>
    <row r="596" spans="1:18">
      <c r="A596" s="6">
        <v>62901</v>
      </c>
      <c r="B596" s="87" t="s">
        <v>592</v>
      </c>
      <c r="C596" s="88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8">
        <v>0</v>
      </c>
      <c r="Q596" s="36">
        <f>SUMIF('Balanza de Comprobación'!$B$215:$B$235,'PE2017'!A596,'Balanza de Comprobación'!$H$215:$H$235)</f>
        <v>0</v>
      </c>
      <c r="R596" s="36">
        <f t="shared" si="9"/>
        <v>0</v>
      </c>
    </row>
    <row r="597" spans="1:18">
      <c r="A597" s="6">
        <v>62902</v>
      </c>
      <c r="B597" s="87" t="s">
        <v>593</v>
      </c>
      <c r="C597" s="88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8">
        <v>0</v>
      </c>
      <c r="Q597" s="36">
        <f>SUMIF('Balanza de Comprobación'!$B$215:$B$235,'PE2017'!A597,'Balanza de Comprobación'!$H$215:$H$235)</f>
        <v>0</v>
      </c>
      <c r="R597" s="36">
        <f t="shared" si="9"/>
        <v>0</v>
      </c>
    </row>
    <row r="598" spans="1:18">
      <c r="A598" s="6">
        <v>62903</v>
      </c>
      <c r="B598" s="87" t="s">
        <v>594</v>
      </c>
      <c r="C598" s="88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8">
        <v>0</v>
      </c>
      <c r="Q598" s="36">
        <f>SUMIF('Balanza de Comprobación'!$B$215:$B$235,'PE2017'!A598,'Balanza de Comprobación'!$H$215:$H$235)</f>
        <v>0</v>
      </c>
      <c r="R598" s="36">
        <f t="shared" si="9"/>
        <v>0</v>
      </c>
    </row>
    <row r="599" spans="1:18">
      <c r="A599" s="6">
        <v>62904</v>
      </c>
      <c r="B599" s="87" t="s">
        <v>495</v>
      </c>
      <c r="C599" s="88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8">
        <v>0</v>
      </c>
      <c r="Q599" s="36">
        <f>SUMIF('Balanza de Comprobación'!$B$215:$B$235,'PE2017'!A599,'Balanza de Comprobación'!$H$215:$H$235)</f>
        <v>0</v>
      </c>
      <c r="R599" s="36">
        <f t="shared" si="9"/>
        <v>0</v>
      </c>
    </row>
    <row r="600" spans="1:18">
      <c r="A600" s="6" t="s">
        <v>619</v>
      </c>
      <c r="B600" s="87" t="s">
        <v>524</v>
      </c>
      <c r="C600" s="88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8">
        <v>0</v>
      </c>
      <c r="Q600" s="36">
        <f>SUMIF('Balanza de Comprobación'!$B$215:$B$235,'PE2017'!A600,'Balanza de Comprobación'!$H$215:$H$235)</f>
        <v>0</v>
      </c>
      <c r="R600" s="36">
        <f t="shared" si="9"/>
        <v>0</v>
      </c>
    </row>
    <row r="601" spans="1:18">
      <c r="A601" s="6" t="s">
        <v>620</v>
      </c>
      <c r="B601" s="87" t="s">
        <v>526</v>
      </c>
      <c r="C601" s="88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8">
        <v>0</v>
      </c>
      <c r="Q601" s="36">
        <f>SUMIF('Balanza de Comprobación'!$B$215:$B$235,'PE2017'!A601,'Balanza de Comprobación'!$H$215:$H$235)</f>
        <v>0</v>
      </c>
      <c r="R601" s="36">
        <f t="shared" si="9"/>
        <v>0</v>
      </c>
    </row>
    <row r="602" spans="1:18" hidden="1">
      <c r="A602" s="4">
        <v>6300</v>
      </c>
      <c r="B602" s="89" t="s">
        <v>621</v>
      </c>
      <c r="C602" s="90"/>
      <c r="D602" s="13">
        <v>0</v>
      </c>
      <c r="E602" s="13">
        <v>0</v>
      </c>
      <c r="F602" s="13">
        <v>0</v>
      </c>
      <c r="G602" s="13">
        <v>0</v>
      </c>
      <c r="H602" s="13">
        <v>0</v>
      </c>
      <c r="I602" s="13">
        <v>0</v>
      </c>
      <c r="J602" s="13">
        <v>0</v>
      </c>
      <c r="K602" s="13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36">
        <f>SUMIF('Balanza de Comprobación'!$B$215:$B$235,'PE2017'!A602,'Balanza de Comprobación'!$H$215:$H$235)</f>
        <v>0</v>
      </c>
      <c r="R602" s="36">
        <f t="shared" si="9"/>
        <v>0</v>
      </c>
    </row>
    <row r="603" spans="1:18" hidden="1">
      <c r="A603" s="4">
        <v>631</v>
      </c>
      <c r="B603" s="89" t="s">
        <v>622</v>
      </c>
      <c r="C603" s="90"/>
      <c r="D603" s="13">
        <v>0</v>
      </c>
      <c r="E603" s="13">
        <v>0</v>
      </c>
      <c r="F603" s="13">
        <v>0</v>
      </c>
      <c r="G603" s="13">
        <v>0</v>
      </c>
      <c r="H603" s="13">
        <v>0</v>
      </c>
      <c r="I603" s="13">
        <v>0</v>
      </c>
      <c r="J603" s="13">
        <v>0</v>
      </c>
      <c r="K603" s="13">
        <v>0</v>
      </c>
      <c r="L603" s="13">
        <v>0</v>
      </c>
      <c r="M603" s="13">
        <v>0</v>
      </c>
      <c r="N603" s="13">
        <v>0</v>
      </c>
      <c r="O603" s="13">
        <v>0</v>
      </c>
      <c r="P603" s="13">
        <v>0</v>
      </c>
      <c r="Q603" s="36">
        <f>SUMIF('Balanza de Comprobación'!$B$215:$B$235,'PE2017'!A603,'Balanza de Comprobación'!$H$215:$H$235)</f>
        <v>0</v>
      </c>
      <c r="R603" s="36">
        <f t="shared" si="9"/>
        <v>0</v>
      </c>
    </row>
    <row r="604" spans="1:18">
      <c r="A604" s="6">
        <v>63101</v>
      </c>
      <c r="B604" s="87" t="s">
        <v>623</v>
      </c>
      <c r="C604" s="88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8">
        <v>0</v>
      </c>
      <c r="Q604" s="36">
        <f>SUMIF('Balanza de Comprobación'!$B$215:$B$235,'PE2017'!A604,'Balanza de Comprobación'!$H$215:$H$235)</f>
        <v>0</v>
      </c>
      <c r="R604" s="36">
        <f t="shared" si="9"/>
        <v>0</v>
      </c>
    </row>
    <row r="605" spans="1:18" hidden="1">
      <c r="A605" s="4">
        <v>632</v>
      </c>
      <c r="B605" s="89" t="s">
        <v>624</v>
      </c>
      <c r="C605" s="90"/>
      <c r="D605" s="13">
        <v>0</v>
      </c>
      <c r="E605" s="13">
        <v>0</v>
      </c>
      <c r="F605" s="13">
        <v>0</v>
      </c>
      <c r="G605" s="13">
        <v>0</v>
      </c>
      <c r="H605" s="13">
        <v>0</v>
      </c>
      <c r="I605" s="13">
        <v>0</v>
      </c>
      <c r="J605" s="13">
        <v>0</v>
      </c>
      <c r="K605" s="13">
        <v>0</v>
      </c>
      <c r="L605" s="13">
        <v>0</v>
      </c>
      <c r="M605" s="13">
        <v>0</v>
      </c>
      <c r="N605" s="13">
        <v>0</v>
      </c>
      <c r="O605" s="13">
        <v>0</v>
      </c>
      <c r="P605" s="13">
        <v>0</v>
      </c>
      <c r="Q605" s="36">
        <f>SUMIF('Balanza de Comprobación'!$B$215:$B$235,'PE2017'!A605,'Balanza de Comprobación'!$H$215:$H$235)</f>
        <v>0</v>
      </c>
      <c r="R605" s="36">
        <f t="shared" si="9"/>
        <v>0</v>
      </c>
    </row>
    <row r="606" spans="1:18">
      <c r="A606" s="6">
        <v>63201</v>
      </c>
      <c r="B606" s="87" t="s">
        <v>625</v>
      </c>
      <c r="C606" s="88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8">
        <v>0</v>
      </c>
      <c r="Q606" s="36">
        <f>SUMIF('Balanza de Comprobación'!$B$215:$B$235,'PE2017'!A606,'Balanza de Comprobación'!$H$215:$H$235)</f>
        <v>0</v>
      </c>
      <c r="R606" s="36">
        <f t="shared" si="9"/>
        <v>0</v>
      </c>
    </row>
    <row r="607" spans="1:18">
      <c r="A607" s="6" t="s">
        <v>626</v>
      </c>
      <c r="B607" s="92" t="s">
        <v>627</v>
      </c>
      <c r="C607" s="92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8">
        <v>0</v>
      </c>
      <c r="Q607" s="36">
        <f>SUMIF('Balanza de Comprobación'!$B$215:$B$235,'PE2017'!A607,'Balanza de Comprobación'!$H$215:$H$235)</f>
        <v>0</v>
      </c>
      <c r="R607" s="36">
        <f t="shared" si="9"/>
        <v>0</v>
      </c>
    </row>
    <row r="608" spans="1:18" ht="15.75" hidden="1">
      <c r="A608" s="1">
        <v>9000</v>
      </c>
      <c r="B608" s="93" t="s">
        <v>628</v>
      </c>
      <c r="C608" s="94"/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0</v>
      </c>
      <c r="O608" s="12">
        <v>0</v>
      </c>
      <c r="P608" s="12">
        <v>0</v>
      </c>
      <c r="Q608" s="36">
        <f>SUMIF('Balanza de Comprobación'!$B$215:$B$235,'PE2017'!A608,'Balanza de Comprobación'!$H$215:$H$235)</f>
        <v>0</v>
      </c>
      <c r="R608" s="36">
        <f t="shared" si="9"/>
        <v>0</v>
      </c>
    </row>
    <row r="609" spans="1:18" hidden="1">
      <c r="A609" s="4">
        <v>9100</v>
      </c>
      <c r="B609" s="89" t="s">
        <v>629</v>
      </c>
      <c r="C609" s="90"/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3">
        <v>0</v>
      </c>
      <c r="J609" s="13">
        <v>0</v>
      </c>
      <c r="K609" s="13">
        <v>0</v>
      </c>
      <c r="L609" s="13">
        <v>0</v>
      </c>
      <c r="M609" s="13">
        <v>0</v>
      </c>
      <c r="N609" s="13">
        <v>0</v>
      </c>
      <c r="O609" s="13">
        <v>0</v>
      </c>
      <c r="P609" s="13">
        <v>0</v>
      </c>
      <c r="Q609" s="36">
        <f>SUMIF('Balanza de Comprobación'!$B$215:$B$235,'PE2017'!A609,'Balanza de Comprobación'!$H$215:$H$235)</f>
        <v>0</v>
      </c>
      <c r="R609" s="36">
        <f t="shared" si="9"/>
        <v>0</v>
      </c>
    </row>
    <row r="610" spans="1:18" hidden="1">
      <c r="A610" s="4">
        <v>911</v>
      </c>
      <c r="B610" s="89" t="s">
        <v>630</v>
      </c>
      <c r="C610" s="90"/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3">
        <v>0</v>
      </c>
      <c r="J610" s="13">
        <v>0</v>
      </c>
      <c r="K610" s="13">
        <v>0</v>
      </c>
      <c r="L610" s="13">
        <v>0</v>
      </c>
      <c r="M610" s="13">
        <v>0</v>
      </c>
      <c r="N610" s="13">
        <v>0</v>
      </c>
      <c r="O610" s="13">
        <v>0</v>
      </c>
      <c r="P610" s="13">
        <v>0</v>
      </c>
      <c r="Q610" s="36">
        <f>SUMIF('Balanza de Comprobación'!$B$215:$B$235,'PE2017'!A610,'Balanza de Comprobación'!$H$215:$H$235)</f>
        <v>0</v>
      </c>
      <c r="R610" s="36">
        <f t="shared" si="9"/>
        <v>0</v>
      </c>
    </row>
    <row r="611" spans="1:18">
      <c r="A611" s="6">
        <v>91101</v>
      </c>
      <c r="B611" s="87" t="s">
        <v>631</v>
      </c>
      <c r="C611" s="88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8">
        <v>0</v>
      </c>
      <c r="Q611" s="36">
        <f>SUMIF('Balanza de Comprobación'!$B$215:$B$235,'PE2017'!A611,'Balanza de Comprobación'!$H$215:$H$235)</f>
        <v>0</v>
      </c>
      <c r="R611" s="36">
        <f t="shared" si="9"/>
        <v>0</v>
      </c>
    </row>
    <row r="612" spans="1:18">
      <c r="A612" s="6">
        <v>91102</v>
      </c>
      <c r="B612" s="87" t="s">
        <v>632</v>
      </c>
      <c r="C612" s="88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8">
        <v>0</v>
      </c>
      <c r="Q612" s="36">
        <f>SUMIF('Balanza de Comprobación'!$B$215:$B$235,'PE2017'!A612,'Balanza de Comprobación'!$H$215:$H$235)</f>
        <v>0</v>
      </c>
      <c r="R612" s="36">
        <f t="shared" si="9"/>
        <v>0</v>
      </c>
    </row>
    <row r="613" spans="1:18" hidden="1">
      <c r="A613" s="4">
        <v>9200</v>
      </c>
      <c r="B613" s="89" t="s">
        <v>633</v>
      </c>
      <c r="C613" s="90"/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3">
        <v>0</v>
      </c>
      <c r="J613" s="13">
        <v>0</v>
      </c>
      <c r="K613" s="13">
        <v>0</v>
      </c>
      <c r="L613" s="13">
        <v>0</v>
      </c>
      <c r="M613" s="13">
        <v>0</v>
      </c>
      <c r="N613" s="13">
        <v>0</v>
      </c>
      <c r="O613" s="13">
        <v>0</v>
      </c>
      <c r="P613" s="13">
        <v>0</v>
      </c>
      <c r="Q613" s="36">
        <f>SUMIF('Balanza de Comprobación'!$B$215:$B$235,'PE2017'!A613,'Balanza de Comprobación'!$H$215:$H$235)</f>
        <v>0</v>
      </c>
      <c r="R613" s="36">
        <f t="shared" si="9"/>
        <v>0</v>
      </c>
    </row>
    <row r="614" spans="1:18" hidden="1">
      <c r="A614" s="4">
        <v>921</v>
      </c>
      <c r="B614" s="89" t="s">
        <v>634</v>
      </c>
      <c r="C614" s="90"/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3">
        <v>0</v>
      </c>
      <c r="J614" s="13">
        <v>0</v>
      </c>
      <c r="K614" s="13">
        <v>0</v>
      </c>
      <c r="L614" s="13">
        <v>0</v>
      </c>
      <c r="M614" s="13">
        <v>0</v>
      </c>
      <c r="N614" s="13">
        <v>0</v>
      </c>
      <c r="O614" s="13">
        <v>0</v>
      </c>
      <c r="P614" s="13">
        <v>0</v>
      </c>
      <c r="Q614" s="36">
        <f>SUMIF('Balanza de Comprobación'!$B$215:$B$235,'PE2017'!A614,'Balanza de Comprobación'!$H$215:$H$235)</f>
        <v>0</v>
      </c>
      <c r="R614" s="36">
        <f t="shared" si="9"/>
        <v>0</v>
      </c>
    </row>
    <row r="615" spans="1:18">
      <c r="A615" s="6">
        <v>92101</v>
      </c>
      <c r="B615" s="87" t="s">
        <v>635</v>
      </c>
      <c r="C615" s="88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8">
        <v>0</v>
      </c>
      <c r="Q615" s="36">
        <f>SUMIF('Balanza de Comprobación'!$B$215:$B$235,'PE2017'!A615,'Balanza de Comprobación'!$H$215:$H$235)</f>
        <v>0</v>
      </c>
      <c r="R615" s="36">
        <f t="shared" si="9"/>
        <v>0</v>
      </c>
    </row>
    <row r="616" spans="1:18">
      <c r="A616" s="6">
        <v>92102</v>
      </c>
      <c r="B616" s="87" t="s">
        <v>636</v>
      </c>
      <c r="C616" s="88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8">
        <v>0</v>
      </c>
      <c r="Q616" s="36">
        <f>SUMIF('Balanza de Comprobación'!$B$215:$B$235,'PE2017'!A616,'Balanza de Comprobación'!$H$215:$H$235)</f>
        <v>0</v>
      </c>
      <c r="R616" s="36">
        <f t="shared" si="9"/>
        <v>0</v>
      </c>
    </row>
    <row r="617" spans="1:18" hidden="1">
      <c r="A617" s="4">
        <v>9900</v>
      </c>
      <c r="B617" s="89" t="s">
        <v>637</v>
      </c>
      <c r="C617" s="90"/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3">
        <v>0</v>
      </c>
      <c r="J617" s="13">
        <v>0</v>
      </c>
      <c r="K617" s="13">
        <v>0</v>
      </c>
      <c r="L617" s="13">
        <v>0</v>
      </c>
      <c r="M617" s="13">
        <v>0</v>
      </c>
      <c r="N617" s="13">
        <v>0</v>
      </c>
      <c r="O617" s="13">
        <v>0</v>
      </c>
      <c r="P617" s="13">
        <v>0</v>
      </c>
      <c r="Q617" s="36">
        <f>SUMIF('Balanza de Comprobación'!$B$215:$B$235,'PE2017'!A617,'Balanza de Comprobación'!$H$215:$H$235)</f>
        <v>0</v>
      </c>
      <c r="R617" s="36">
        <f t="shared" si="9"/>
        <v>0</v>
      </c>
    </row>
    <row r="618" spans="1:18" hidden="1">
      <c r="A618" s="4">
        <v>991</v>
      </c>
      <c r="B618" s="89" t="s">
        <v>638</v>
      </c>
      <c r="C618" s="90"/>
      <c r="D618" s="13">
        <v>0</v>
      </c>
      <c r="E618" s="13">
        <v>0</v>
      </c>
      <c r="F618" s="13">
        <v>0</v>
      </c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  <c r="M618" s="13">
        <v>0</v>
      </c>
      <c r="N618" s="13">
        <v>0</v>
      </c>
      <c r="O618" s="13">
        <v>0</v>
      </c>
      <c r="P618" s="13">
        <v>0</v>
      </c>
      <c r="Q618" s="36">
        <f>SUMIF('Balanza de Comprobación'!$B$215:$B$235,'PE2017'!A618,'Balanza de Comprobación'!$H$215:$H$235)</f>
        <v>0</v>
      </c>
      <c r="R618" s="36">
        <f t="shared" si="9"/>
        <v>0</v>
      </c>
    </row>
    <row r="619" spans="1:18">
      <c r="A619" s="6">
        <v>99101</v>
      </c>
      <c r="B619" s="87" t="s">
        <v>639</v>
      </c>
      <c r="C619" s="88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8">
        <v>0</v>
      </c>
      <c r="Q619" s="36">
        <f>SUMIF('Balanza de Comprobación'!$B$215:$B$235,'PE2017'!A619,'Balanza de Comprobación'!$H$215:$H$235)</f>
        <v>0</v>
      </c>
      <c r="R619" s="36">
        <f t="shared" si="9"/>
        <v>0</v>
      </c>
    </row>
    <row r="620" spans="1:18">
      <c r="A620" s="10"/>
      <c r="B620" s="10"/>
      <c r="C620" s="10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</row>
    <row r="621" spans="1:18" ht="15">
      <c r="A621" s="15"/>
      <c r="B621" s="91" t="s">
        <v>640</v>
      </c>
      <c r="C621" s="91"/>
      <c r="D621" s="16">
        <v>1263891.1000000001</v>
      </c>
      <c r="E621" s="16">
        <v>2766090.4</v>
      </c>
      <c r="F621" s="16">
        <v>161343.1</v>
      </c>
      <c r="G621" s="16">
        <v>297829</v>
      </c>
      <c r="H621" s="16">
        <v>148043.1</v>
      </c>
      <c r="I621" s="16">
        <v>149829</v>
      </c>
      <c r="J621" s="16">
        <v>196929.1</v>
      </c>
      <c r="K621" s="16">
        <v>144829</v>
      </c>
      <c r="L621" s="16">
        <v>151093.1</v>
      </c>
      <c r="M621" s="16">
        <v>269929</v>
      </c>
      <c r="N621" s="16">
        <v>141593.1</v>
      </c>
      <c r="O621" s="16">
        <v>238611</v>
      </c>
      <c r="P621" s="16">
        <v>5940010</v>
      </c>
      <c r="Q621" s="36">
        <f>SUM(Q4:Q619)</f>
        <v>820757.47000000009</v>
      </c>
      <c r="R621" s="36">
        <f>SUM(R4:R619)</f>
        <v>853587.76880000019</v>
      </c>
    </row>
  </sheetData>
  <autoFilter ref="A1:R619">
    <filterColumn colId="0">
      <filters>
        <filter val="11101"/>
        <filter val="11301"/>
        <filter val="11303"/>
        <filter val="12101"/>
        <filter val="12201"/>
        <filter val="13101"/>
        <filter val="13201"/>
        <filter val="13202"/>
        <filter val="13301"/>
        <filter val="13403"/>
        <filter val="13404"/>
        <filter val="13701"/>
        <filter val="14101"/>
        <filter val="14106"/>
        <filter val="15202"/>
        <filter val="15409"/>
        <filter val="15416"/>
        <filter val="17102"/>
        <filter val="21101"/>
        <filter val="21201"/>
        <filter val="21501"/>
        <filter val="21601"/>
        <filter val="21701"/>
        <filter val="21702"/>
        <filter val="21801"/>
        <filter val="22101"/>
        <filter val="22102"/>
        <filter val="22106"/>
        <filter val="22201"/>
        <filter val="22301"/>
        <filter val="24201"/>
        <filter val="24301"/>
        <filter val="24401"/>
        <filter val="24501"/>
        <filter val="24601"/>
        <filter val="24801"/>
        <filter val="24901"/>
        <filter val="25101"/>
        <filter val="25201"/>
        <filter val="25301"/>
        <filter val="25401"/>
        <filter val="25501"/>
        <filter val="26101"/>
        <filter val="26102"/>
        <filter val="27101"/>
        <filter val="27201"/>
        <filter val="27301"/>
        <filter val="27501"/>
        <filter val="28101"/>
        <filter val="28201"/>
        <filter val="28301"/>
        <filter val="29101"/>
        <filter val="29201"/>
        <filter val="29301"/>
        <filter val="29401"/>
        <filter val="29601"/>
        <filter val="29701"/>
        <filter val="29801"/>
        <filter val="29901"/>
        <filter val="31101"/>
        <filter val="31102"/>
        <filter val="31103"/>
        <filter val="31104"/>
        <filter val="31201"/>
        <filter val="31301"/>
        <filter val="31401"/>
        <filter val="31501"/>
        <filter val="31601"/>
        <filter val="31701"/>
        <filter val="31811"/>
        <filter val="32101"/>
        <filter val="32201"/>
        <filter val="32301"/>
        <filter val="32302"/>
        <filter val="32501"/>
        <filter val="32601"/>
        <filter val="32701"/>
        <filter val="32801"/>
        <filter val="32802"/>
        <filter val="32803"/>
        <filter val="32804"/>
        <filter val="32901"/>
        <filter val="33101"/>
        <filter val="33201"/>
        <filter val="33301"/>
        <filter val="33302"/>
        <filter val="33401"/>
        <filter val="33602"/>
        <filter val="33603"/>
        <filter val="33604"/>
        <filter val="33605"/>
        <filter val="33801"/>
        <filter val="34101"/>
        <filter val="34201"/>
        <filter val="34301"/>
        <filter val="34401"/>
        <filter val="34501"/>
        <filter val="34601"/>
        <filter val="34701"/>
        <filter val="35101"/>
        <filter val="35102"/>
        <filter val="35103"/>
        <filter val="35104"/>
        <filter val="35201"/>
        <filter val="35202"/>
        <filter val="35301"/>
        <filter val="35302"/>
        <filter val="35501"/>
        <filter val="35701"/>
        <filter val="35702"/>
        <filter val="35703"/>
        <filter val="35801"/>
        <filter val="35901"/>
        <filter val="36101"/>
        <filter val="36201"/>
        <filter val="36301"/>
        <filter val="36401"/>
        <filter val="36601"/>
        <filter val="36901"/>
        <filter val="37101"/>
        <filter val="37201"/>
        <filter val="37501"/>
        <filter val="37901"/>
        <filter val="38101"/>
        <filter val="38201"/>
        <filter val="38301"/>
        <filter val="39101"/>
        <filter val="39201"/>
        <filter val="39301"/>
        <filter val="39501"/>
        <filter val="39801"/>
        <filter val="39901"/>
        <filter val="39902"/>
        <filter val="41501"/>
        <filter val="41502"/>
        <filter val="43601"/>
        <filter val="43602"/>
        <filter val="43604"/>
        <filter val="43605"/>
        <filter val="44101"/>
        <filter val="44102"/>
        <filter val="44201"/>
        <filter val="44203"/>
        <filter val="44204"/>
        <filter val="44301"/>
        <filter val="44302"/>
        <filter val="44401"/>
        <filter val="44801"/>
        <filter val="45101"/>
        <filter val="45201"/>
        <filter val="45901"/>
        <filter val="48101"/>
        <filter val="51101"/>
        <filter val="51201"/>
        <filter val="51301"/>
        <filter val="51501"/>
        <filter val="51901"/>
        <filter val="51902"/>
        <filter val="51903"/>
        <filter val="52101"/>
        <filter val="52201"/>
        <filter val="52301"/>
        <filter val="52901"/>
        <filter val="53101"/>
        <filter val="53201"/>
        <filter val="54101"/>
        <filter val="54201"/>
        <filter val="54901"/>
        <filter val="55101"/>
        <filter val="56201"/>
        <filter val="56301"/>
        <filter val="56401"/>
        <filter val="56501"/>
        <filter val="56601"/>
        <filter val="56701"/>
        <filter val="56702"/>
        <filter val="57801"/>
        <filter val="58101"/>
        <filter val="58201"/>
        <filter val="58301"/>
        <filter val="58901"/>
        <filter val="59101"/>
        <filter val="61101"/>
        <filter val="61102"/>
        <filter val="61103"/>
        <filter val="61104"/>
        <filter val="61105"/>
        <filter val="61106"/>
        <filter val="61107"/>
        <filter val="61108"/>
        <filter val="61109"/>
        <filter val="61110"/>
        <filter val="61111"/>
        <filter val="61112"/>
        <filter val="61113"/>
        <filter val="61114"/>
        <filter val="61115"/>
        <filter val="61201"/>
        <filter val="61202"/>
        <filter val="61203"/>
        <filter val="61204"/>
        <filter val="61205"/>
        <filter val="61206"/>
        <filter val="61207"/>
        <filter val="61208"/>
        <filter val="61209"/>
        <filter val="61210"/>
        <filter val="61211"/>
        <filter val="61212"/>
        <filter val="61213"/>
        <filter val="61214"/>
        <filter val="61215"/>
        <filter val="61216"/>
        <filter val="61217"/>
        <filter val="61218"/>
        <filter val="61219"/>
        <filter val="61220"/>
        <filter val="61221"/>
        <filter val="61222"/>
        <filter val="61223"/>
        <filter val="61301"/>
        <filter val="61302"/>
        <filter val="61303"/>
        <filter val="61304"/>
        <filter val="61305"/>
        <filter val="61306"/>
        <filter val="61307"/>
        <filter val="61308"/>
        <filter val="61309"/>
        <filter val="61310"/>
        <filter val="61311"/>
        <filter val="61312"/>
        <filter val="61313"/>
        <filter val="61314"/>
        <filter val="61401"/>
        <filter val="61402"/>
        <filter val="61403"/>
        <filter val="61404"/>
        <filter val="61405"/>
        <filter val="61406"/>
        <filter val="61407"/>
        <filter val="61408"/>
        <filter val="61409"/>
        <filter val="61410"/>
        <filter val="61411"/>
        <filter val="61412"/>
        <filter val="61413"/>
        <filter val="61414"/>
        <filter val="61415"/>
        <filter val="61416"/>
        <filter val="61417"/>
        <filter val="61418"/>
        <filter val="61419"/>
        <filter val="61420"/>
        <filter val="61421"/>
        <filter val="61422"/>
        <filter val="61423"/>
        <filter val="61424"/>
        <filter val="61425"/>
        <filter val="61501"/>
        <filter val="61502"/>
        <filter val="61503"/>
        <filter val="61504"/>
        <filter val="61505"/>
        <filter val="61506"/>
        <filter val="61507"/>
        <filter val="61508"/>
        <filter val="61509"/>
        <filter val="61510"/>
        <filter val="61511"/>
        <filter val="61512"/>
        <filter val="61513"/>
        <filter val="61514"/>
        <filter val="61601"/>
        <filter val="61602"/>
        <filter val="61603"/>
        <filter val="61604"/>
        <filter val="61605"/>
        <filter val="61606"/>
        <filter val="61607"/>
        <filter val="61608"/>
        <filter val="61701"/>
        <filter val="61702"/>
        <filter val="61703"/>
        <filter val="61704"/>
        <filter val="61705"/>
        <filter val="61706"/>
        <filter val="61707"/>
        <filter val="61708"/>
        <filter val="61709"/>
        <filter val="61901"/>
        <filter val="61902"/>
        <filter val="61903"/>
        <filter val="61904"/>
        <filter val="61905"/>
        <filter val="61906"/>
        <filter val="61909"/>
        <filter val="62101"/>
        <filter val="62102"/>
        <filter val="62103"/>
        <filter val="62104"/>
        <filter val="62105"/>
        <filter val="62106"/>
        <filter val="62107"/>
        <filter val="62201"/>
        <filter val="62202"/>
        <filter val="62203"/>
        <filter val="62204"/>
        <filter val="62205"/>
        <filter val="62206"/>
        <filter val="62207"/>
        <filter val="62208"/>
        <filter val="62209"/>
        <filter val="62216"/>
        <filter val="62217"/>
        <filter val="62218"/>
        <filter val="62219"/>
        <filter val="62220"/>
        <filter val="62221"/>
        <filter val="62301"/>
        <filter val="62302"/>
        <filter val="62303"/>
        <filter val="62304"/>
        <filter val="62305"/>
        <filter val="62306"/>
        <filter val="62307"/>
        <filter val="62308"/>
        <filter val="62309"/>
        <filter val="62310"/>
        <filter val="62311"/>
        <filter val="62312"/>
        <filter val="62313"/>
        <filter val="62314"/>
        <filter val="62401"/>
        <filter val="62402"/>
        <filter val="62403"/>
        <filter val="62404"/>
        <filter val="62405"/>
        <filter val="62406"/>
        <filter val="62407"/>
        <filter val="62408"/>
        <filter val="62409"/>
        <filter val="62410"/>
        <filter val="62411"/>
        <filter val="62412"/>
        <filter val="62413"/>
        <filter val="62414"/>
        <filter val="62415"/>
        <filter val="62416"/>
        <filter val="62417"/>
        <filter val="62418"/>
        <filter val="62419"/>
        <filter val="62420"/>
        <filter val="62501"/>
        <filter val="62502"/>
        <filter val="62503"/>
        <filter val="62504"/>
        <filter val="62505"/>
        <filter val="62506"/>
        <filter val="62507"/>
        <filter val="62508"/>
        <filter val="62509"/>
        <filter val="62510"/>
        <filter val="62511"/>
        <filter val="62512"/>
        <filter val="62513"/>
        <filter val="62601"/>
        <filter val="62602"/>
        <filter val="62603"/>
        <filter val="62604"/>
        <filter val="62605"/>
        <filter val="62606"/>
        <filter val="62607"/>
        <filter val="62608"/>
        <filter val="62609"/>
        <filter val="62701"/>
        <filter val="62702"/>
        <filter val="62703"/>
        <filter val="62704"/>
        <filter val="62705"/>
        <filter val="62706"/>
        <filter val="62707"/>
        <filter val="62708"/>
        <filter val="62709"/>
        <filter val="62901"/>
        <filter val="62902"/>
        <filter val="62903"/>
        <filter val="62904"/>
        <filter val="62905"/>
        <filter val="62906"/>
        <filter val="63101"/>
        <filter val="63201"/>
        <filter val="63202"/>
        <filter val="91101"/>
        <filter val="91102"/>
        <filter val="92101"/>
        <filter val="92102"/>
        <filter val="99101"/>
      </filters>
    </filterColumn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633">
    <mergeCell ref="M2:M3"/>
    <mergeCell ref="N2:N3"/>
    <mergeCell ref="O2:O3"/>
    <mergeCell ref="A1:A3"/>
    <mergeCell ref="B1:C3"/>
    <mergeCell ref="D1:O1"/>
    <mergeCell ref="P1:P3"/>
    <mergeCell ref="D2:D3"/>
    <mergeCell ref="E2:E3"/>
    <mergeCell ref="F2:F3"/>
    <mergeCell ref="G2:G3"/>
    <mergeCell ref="H2:H3"/>
    <mergeCell ref="I2:I3"/>
    <mergeCell ref="B4:C4"/>
    <mergeCell ref="B5:C5"/>
    <mergeCell ref="B6:C6"/>
    <mergeCell ref="B7:C7"/>
    <mergeCell ref="B8:C8"/>
    <mergeCell ref="B9:C9"/>
    <mergeCell ref="J2:J3"/>
    <mergeCell ref="K2:K3"/>
    <mergeCell ref="L2:L3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2:C102"/>
    <mergeCell ref="B103:C103"/>
    <mergeCell ref="B104:C104"/>
    <mergeCell ref="B105:C105"/>
    <mergeCell ref="B94:C94"/>
    <mergeCell ref="B95:C95"/>
    <mergeCell ref="B96:C96"/>
    <mergeCell ref="B97:C97"/>
    <mergeCell ref="B98:C98"/>
    <mergeCell ref="B99:C99"/>
    <mergeCell ref="B112:C112"/>
    <mergeCell ref="B113:C113"/>
    <mergeCell ref="B114:C114"/>
    <mergeCell ref="B115:C115"/>
    <mergeCell ref="B116:C116"/>
    <mergeCell ref="B117:C117"/>
    <mergeCell ref="B106:C106"/>
    <mergeCell ref="B107:C107"/>
    <mergeCell ref="B108:C108"/>
    <mergeCell ref="B109:C109"/>
    <mergeCell ref="B110:C110"/>
    <mergeCell ref="B111:C111"/>
    <mergeCell ref="B124:C124"/>
    <mergeCell ref="B125:C125"/>
    <mergeCell ref="B126:C126"/>
    <mergeCell ref="B127:C127"/>
    <mergeCell ref="B128:C128"/>
    <mergeCell ref="B129:C129"/>
    <mergeCell ref="B118:C118"/>
    <mergeCell ref="B119:C119"/>
    <mergeCell ref="B120:C120"/>
    <mergeCell ref="B121:C121"/>
    <mergeCell ref="B122:C122"/>
    <mergeCell ref="B123:C123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48:C148"/>
    <mergeCell ref="B149:C149"/>
    <mergeCell ref="B150:C150"/>
    <mergeCell ref="B151:C151"/>
    <mergeCell ref="B152:C152"/>
    <mergeCell ref="B153:C153"/>
    <mergeCell ref="B142:C142"/>
    <mergeCell ref="B143:C143"/>
    <mergeCell ref="B144:C144"/>
    <mergeCell ref="B145:C145"/>
    <mergeCell ref="B146:C146"/>
    <mergeCell ref="B147:C147"/>
    <mergeCell ref="B160:C160"/>
    <mergeCell ref="B161:C161"/>
    <mergeCell ref="B162:C162"/>
    <mergeCell ref="B163:C163"/>
    <mergeCell ref="B164:C164"/>
    <mergeCell ref="B165:C165"/>
    <mergeCell ref="B154:C154"/>
    <mergeCell ref="B155:C155"/>
    <mergeCell ref="B156:C156"/>
    <mergeCell ref="B157:C157"/>
    <mergeCell ref="B158:C158"/>
    <mergeCell ref="B159:C159"/>
    <mergeCell ref="B172:C172"/>
    <mergeCell ref="B173:C173"/>
    <mergeCell ref="B174:C174"/>
    <mergeCell ref="B175:C175"/>
    <mergeCell ref="B176:C176"/>
    <mergeCell ref="B177:C177"/>
    <mergeCell ref="B166:C166"/>
    <mergeCell ref="B167:C167"/>
    <mergeCell ref="B168:C168"/>
    <mergeCell ref="B169:C169"/>
    <mergeCell ref="B170:C170"/>
    <mergeCell ref="B171:C171"/>
    <mergeCell ref="B184:C184"/>
    <mergeCell ref="B185:C185"/>
    <mergeCell ref="B186:C186"/>
    <mergeCell ref="B187:C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96:C196"/>
    <mergeCell ref="B197:C197"/>
    <mergeCell ref="B198:C198"/>
    <mergeCell ref="B199:C199"/>
    <mergeCell ref="B200:C200"/>
    <mergeCell ref="B201:C201"/>
    <mergeCell ref="B190:C190"/>
    <mergeCell ref="B191:C191"/>
    <mergeCell ref="B192:C192"/>
    <mergeCell ref="B193:C193"/>
    <mergeCell ref="B194:C194"/>
    <mergeCell ref="B195:C195"/>
    <mergeCell ref="B208:C208"/>
    <mergeCell ref="B209:C209"/>
    <mergeCell ref="B210:C210"/>
    <mergeCell ref="B211:C211"/>
    <mergeCell ref="B212:C212"/>
    <mergeCell ref="B213:C213"/>
    <mergeCell ref="B202:C202"/>
    <mergeCell ref="B203:C203"/>
    <mergeCell ref="B204:C204"/>
    <mergeCell ref="B205:C205"/>
    <mergeCell ref="B206:C206"/>
    <mergeCell ref="B207:C207"/>
    <mergeCell ref="B220:C220"/>
    <mergeCell ref="B221:C221"/>
    <mergeCell ref="B222:C222"/>
    <mergeCell ref="B223:C223"/>
    <mergeCell ref="B224:C224"/>
    <mergeCell ref="B225:C225"/>
    <mergeCell ref="B214:C214"/>
    <mergeCell ref="B215:C215"/>
    <mergeCell ref="B216:C216"/>
    <mergeCell ref="B217:C217"/>
    <mergeCell ref="B218:C218"/>
    <mergeCell ref="B219:C219"/>
    <mergeCell ref="B232:C232"/>
    <mergeCell ref="B233:C233"/>
    <mergeCell ref="B234:C234"/>
    <mergeCell ref="B235:C235"/>
    <mergeCell ref="B236:C236"/>
    <mergeCell ref="B237:C237"/>
    <mergeCell ref="B226:C226"/>
    <mergeCell ref="B227:C227"/>
    <mergeCell ref="B228:C228"/>
    <mergeCell ref="B229:C229"/>
    <mergeCell ref="B230:C230"/>
    <mergeCell ref="B231:C231"/>
    <mergeCell ref="B244:C244"/>
    <mergeCell ref="B245:C245"/>
    <mergeCell ref="B246:C246"/>
    <mergeCell ref="B247:C247"/>
    <mergeCell ref="B248:C248"/>
    <mergeCell ref="B249:C249"/>
    <mergeCell ref="B238:C238"/>
    <mergeCell ref="B239:C239"/>
    <mergeCell ref="B240:C240"/>
    <mergeCell ref="B241:C241"/>
    <mergeCell ref="B242:C242"/>
    <mergeCell ref="B243:C243"/>
    <mergeCell ref="B256:C256"/>
    <mergeCell ref="B257:C257"/>
    <mergeCell ref="B258:C258"/>
    <mergeCell ref="B259:C259"/>
    <mergeCell ref="B260:C260"/>
    <mergeCell ref="B261:C261"/>
    <mergeCell ref="B250:C250"/>
    <mergeCell ref="B251:C251"/>
    <mergeCell ref="B252:C252"/>
    <mergeCell ref="B253:C253"/>
    <mergeCell ref="B254:C254"/>
    <mergeCell ref="B255:C255"/>
    <mergeCell ref="B268:C268"/>
    <mergeCell ref="B269:C269"/>
    <mergeCell ref="B270:C270"/>
    <mergeCell ref="B271:C271"/>
    <mergeCell ref="B272:C272"/>
    <mergeCell ref="B273:C273"/>
    <mergeCell ref="B262:C262"/>
    <mergeCell ref="B263:C263"/>
    <mergeCell ref="B264:C264"/>
    <mergeCell ref="B265:C265"/>
    <mergeCell ref="B266:C266"/>
    <mergeCell ref="B267:C267"/>
    <mergeCell ref="B280:C280"/>
    <mergeCell ref="B281:C281"/>
    <mergeCell ref="B282:C282"/>
    <mergeCell ref="B283:C283"/>
    <mergeCell ref="B284:C284"/>
    <mergeCell ref="B285:C285"/>
    <mergeCell ref="B274:C274"/>
    <mergeCell ref="B275:C275"/>
    <mergeCell ref="B276:C276"/>
    <mergeCell ref="B277:C277"/>
    <mergeCell ref="B278:C278"/>
    <mergeCell ref="B279:C279"/>
    <mergeCell ref="B292:C292"/>
    <mergeCell ref="B293:C293"/>
    <mergeCell ref="B294:C294"/>
    <mergeCell ref="B295:C295"/>
    <mergeCell ref="B296:C296"/>
    <mergeCell ref="B297:C297"/>
    <mergeCell ref="B286:C286"/>
    <mergeCell ref="B287:C287"/>
    <mergeCell ref="B288:C288"/>
    <mergeCell ref="B289:C289"/>
    <mergeCell ref="B290:C290"/>
    <mergeCell ref="B291:C291"/>
    <mergeCell ref="B304:C304"/>
    <mergeCell ref="B305:C305"/>
    <mergeCell ref="B306:C306"/>
    <mergeCell ref="B307:C307"/>
    <mergeCell ref="B308:C308"/>
    <mergeCell ref="B309:C309"/>
    <mergeCell ref="B298:C298"/>
    <mergeCell ref="B299:C299"/>
    <mergeCell ref="B300:C300"/>
    <mergeCell ref="B301:C301"/>
    <mergeCell ref="B302:C302"/>
    <mergeCell ref="B303:C303"/>
    <mergeCell ref="B316:C316"/>
    <mergeCell ref="B317:C317"/>
    <mergeCell ref="B318:C318"/>
    <mergeCell ref="B319:C319"/>
    <mergeCell ref="B320:C320"/>
    <mergeCell ref="B321:C321"/>
    <mergeCell ref="B310:C310"/>
    <mergeCell ref="B311:C311"/>
    <mergeCell ref="B312:C312"/>
    <mergeCell ref="B313:C313"/>
    <mergeCell ref="B314:C314"/>
    <mergeCell ref="B315:C315"/>
    <mergeCell ref="B328:C328"/>
    <mergeCell ref="B329:C329"/>
    <mergeCell ref="B330:C330"/>
    <mergeCell ref="B331:C331"/>
    <mergeCell ref="B332:C332"/>
    <mergeCell ref="B333:C333"/>
    <mergeCell ref="B322:C322"/>
    <mergeCell ref="B323:C323"/>
    <mergeCell ref="B324:C324"/>
    <mergeCell ref="B325:C325"/>
    <mergeCell ref="B326:C326"/>
    <mergeCell ref="B327:C327"/>
    <mergeCell ref="B340:C340"/>
    <mergeCell ref="B341:C341"/>
    <mergeCell ref="B342:C342"/>
    <mergeCell ref="B343:C343"/>
    <mergeCell ref="B344:C344"/>
    <mergeCell ref="B345:C345"/>
    <mergeCell ref="B334:C334"/>
    <mergeCell ref="B335:C335"/>
    <mergeCell ref="B336:C336"/>
    <mergeCell ref="B337:C337"/>
    <mergeCell ref="B338:C338"/>
    <mergeCell ref="B339:C339"/>
    <mergeCell ref="B352:C352"/>
    <mergeCell ref="B353:C353"/>
    <mergeCell ref="B354:C354"/>
    <mergeCell ref="B355:C355"/>
    <mergeCell ref="B356:C356"/>
    <mergeCell ref="B357:C357"/>
    <mergeCell ref="B346:C346"/>
    <mergeCell ref="B347:C347"/>
    <mergeCell ref="B348:C348"/>
    <mergeCell ref="B349:C349"/>
    <mergeCell ref="B350:C350"/>
    <mergeCell ref="B351:C351"/>
    <mergeCell ref="B364:C364"/>
    <mergeCell ref="B365:C365"/>
    <mergeCell ref="B366:C366"/>
    <mergeCell ref="B367:C367"/>
    <mergeCell ref="B368:C368"/>
    <mergeCell ref="B369:C369"/>
    <mergeCell ref="B358:C358"/>
    <mergeCell ref="B359:C359"/>
    <mergeCell ref="B360:C360"/>
    <mergeCell ref="B361:C361"/>
    <mergeCell ref="B362:C362"/>
    <mergeCell ref="B363:C363"/>
    <mergeCell ref="B376:C376"/>
    <mergeCell ref="B377:C377"/>
    <mergeCell ref="B378:C378"/>
    <mergeCell ref="B379:C379"/>
    <mergeCell ref="B380:C380"/>
    <mergeCell ref="B381:C381"/>
    <mergeCell ref="B370:C370"/>
    <mergeCell ref="B371:C371"/>
    <mergeCell ref="B372:C372"/>
    <mergeCell ref="B373:C373"/>
    <mergeCell ref="B374:C374"/>
    <mergeCell ref="B375:C375"/>
    <mergeCell ref="B388:C388"/>
    <mergeCell ref="B389:C389"/>
    <mergeCell ref="B390:C390"/>
    <mergeCell ref="B391:C391"/>
    <mergeCell ref="B392:C392"/>
    <mergeCell ref="B393:C393"/>
    <mergeCell ref="B382:C382"/>
    <mergeCell ref="B383:C383"/>
    <mergeCell ref="B384:C384"/>
    <mergeCell ref="B385:C385"/>
    <mergeCell ref="B386:C386"/>
    <mergeCell ref="B387:C387"/>
    <mergeCell ref="B400:C400"/>
    <mergeCell ref="B401:C401"/>
    <mergeCell ref="B402:C402"/>
    <mergeCell ref="B403:C403"/>
    <mergeCell ref="B404:C404"/>
    <mergeCell ref="B405:C405"/>
    <mergeCell ref="B394:C394"/>
    <mergeCell ref="B395:C395"/>
    <mergeCell ref="B396:C396"/>
    <mergeCell ref="B397:C397"/>
    <mergeCell ref="B398:C398"/>
    <mergeCell ref="B399:C399"/>
    <mergeCell ref="B412:C412"/>
    <mergeCell ref="B413:C413"/>
    <mergeCell ref="B414:C414"/>
    <mergeCell ref="B415:C415"/>
    <mergeCell ref="B416:C416"/>
    <mergeCell ref="B417:C417"/>
    <mergeCell ref="B406:C406"/>
    <mergeCell ref="B407:C407"/>
    <mergeCell ref="B408:C408"/>
    <mergeCell ref="B409:C409"/>
    <mergeCell ref="B410:C410"/>
    <mergeCell ref="B411:C411"/>
    <mergeCell ref="B424:C424"/>
    <mergeCell ref="B425:C425"/>
    <mergeCell ref="B426:C426"/>
    <mergeCell ref="B427:C427"/>
    <mergeCell ref="B428:C428"/>
    <mergeCell ref="B429:C429"/>
    <mergeCell ref="B418:C418"/>
    <mergeCell ref="B419:C419"/>
    <mergeCell ref="B420:C420"/>
    <mergeCell ref="B421:C421"/>
    <mergeCell ref="B422:C422"/>
    <mergeCell ref="B423:C423"/>
    <mergeCell ref="B436:C436"/>
    <mergeCell ref="B437:C437"/>
    <mergeCell ref="B438:C438"/>
    <mergeCell ref="B439:C439"/>
    <mergeCell ref="B440:C440"/>
    <mergeCell ref="B441:C441"/>
    <mergeCell ref="B430:C430"/>
    <mergeCell ref="B431:C431"/>
    <mergeCell ref="B432:C432"/>
    <mergeCell ref="B433:C433"/>
    <mergeCell ref="B434:C434"/>
    <mergeCell ref="B435:C435"/>
    <mergeCell ref="B448:C448"/>
    <mergeCell ref="B449:C449"/>
    <mergeCell ref="B450:C450"/>
    <mergeCell ref="B451:C451"/>
    <mergeCell ref="B452:C452"/>
    <mergeCell ref="B453:C453"/>
    <mergeCell ref="B442:C442"/>
    <mergeCell ref="B443:C443"/>
    <mergeCell ref="B444:C444"/>
    <mergeCell ref="B445:C445"/>
    <mergeCell ref="B446:C446"/>
    <mergeCell ref="B447:C447"/>
    <mergeCell ref="B460:C460"/>
    <mergeCell ref="B461:C461"/>
    <mergeCell ref="B462:C462"/>
    <mergeCell ref="B463:C463"/>
    <mergeCell ref="B464:C464"/>
    <mergeCell ref="B465:C465"/>
    <mergeCell ref="B454:C454"/>
    <mergeCell ref="B455:C455"/>
    <mergeCell ref="B456:C456"/>
    <mergeCell ref="B457:C457"/>
    <mergeCell ref="B458:C458"/>
    <mergeCell ref="B459:C459"/>
    <mergeCell ref="B472:C472"/>
    <mergeCell ref="B473:C473"/>
    <mergeCell ref="B474:C474"/>
    <mergeCell ref="B475:C475"/>
    <mergeCell ref="B476:C476"/>
    <mergeCell ref="B477:C477"/>
    <mergeCell ref="B466:C466"/>
    <mergeCell ref="B467:C467"/>
    <mergeCell ref="B468:C468"/>
    <mergeCell ref="B469:C469"/>
    <mergeCell ref="B470:C470"/>
    <mergeCell ref="B471:C471"/>
    <mergeCell ref="B484:C484"/>
    <mergeCell ref="B485:C485"/>
    <mergeCell ref="B486:C486"/>
    <mergeCell ref="B487:C487"/>
    <mergeCell ref="B488:C488"/>
    <mergeCell ref="B489:C489"/>
    <mergeCell ref="B478:C478"/>
    <mergeCell ref="B479:C479"/>
    <mergeCell ref="B480:C480"/>
    <mergeCell ref="B481:C481"/>
    <mergeCell ref="B482:C482"/>
    <mergeCell ref="B483:C483"/>
    <mergeCell ref="B496:C496"/>
    <mergeCell ref="B497:C497"/>
    <mergeCell ref="B498:C498"/>
    <mergeCell ref="B499:C499"/>
    <mergeCell ref="B500:C500"/>
    <mergeCell ref="B501:C501"/>
    <mergeCell ref="B490:C490"/>
    <mergeCell ref="B491:C491"/>
    <mergeCell ref="B492:C492"/>
    <mergeCell ref="B493:C493"/>
    <mergeCell ref="B494:C494"/>
    <mergeCell ref="B495:C495"/>
    <mergeCell ref="B508:C508"/>
    <mergeCell ref="B509:C509"/>
    <mergeCell ref="B510:C510"/>
    <mergeCell ref="B511:C511"/>
    <mergeCell ref="B512:C512"/>
    <mergeCell ref="B513:C513"/>
    <mergeCell ref="B502:C502"/>
    <mergeCell ref="B503:C503"/>
    <mergeCell ref="B504:C504"/>
    <mergeCell ref="B505:C505"/>
    <mergeCell ref="B506:C506"/>
    <mergeCell ref="B507:C507"/>
    <mergeCell ref="B520:C520"/>
    <mergeCell ref="B521:C521"/>
    <mergeCell ref="B522:C522"/>
    <mergeCell ref="B523:C523"/>
    <mergeCell ref="B524:C524"/>
    <mergeCell ref="B525:C525"/>
    <mergeCell ref="B514:C514"/>
    <mergeCell ref="B515:C515"/>
    <mergeCell ref="B516:C516"/>
    <mergeCell ref="B517:C517"/>
    <mergeCell ref="B518:C518"/>
    <mergeCell ref="B519:C519"/>
    <mergeCell ref="B532:C532"/>
    <mergeCell ref="B533:C533"/>
    <mergeCell ref="B534:C534"/>
    <mergeCell ref="B535:C535"/>
    <mergeCell ref="B536:C536"/>
    <mergeCell ref="B537:C537"/>
    <mergeCell ref="B526:C526"/>
    <mergeCell ref="B527:C527"/>
    <mergeCell ref="B528:C528"/>
    <mergeCell ref="B529:C529"/>
    <mergeCell ref="B530:C530"/>
    <mergeCell ref="B531:C531"/>
    <mergeCell ref="B544:C544"/>
    <mergeCell ref="B545:C545"/>
    <mergeCell ref="B546:C546"/>
    <mergeCell ref="B547:C547"/>
    <mergeCell ref="B548:C548"/>
    <mergeCell ref="B549:C549"/>
    <mergeCell ref="B538:C538"/>
    <mergeCell ref="B539:C539"/>
    <mergeCell ref="B540:C540"/>
    <mergeCell ref="B541:C541"/>
    <mergeCell ref="B542:C542"/>
    <mergeCell ref="B543:C543"/>
    <mergeCell ref="B556:C556"/>
    <mergeCell ref="B557:C557"/>
    <mergeCell ref="B558:C558"/>
    <mergeCell ref="B559:C559"/>
    <mergeCell ref="B560:C560"/>
    <mergeCell ref="B561:C561"/>
    <mergeCell ref="B550:C550"/>
    <mergeCell ref="B551:C551"/>
    <mergeCell ref="B552:C552"/>
    <mergeCell ref="B553:C553"/>
    <mergeCell ref="B554:C554"/>
    <mergeCell ref="B555:C555"/>
    <mergeCell ref="B568:C568"/>
    <mergeCell ref="B569:C569"/>
    <mergeCell ref="B570:C570"/>
    <mergeCell ref="B571:C571"/>
    <mergeCell ref="B572:C572"/>
    <mergeCell ref="B573:C573"/>
    <mergeCell ref="B562:C562"/>
    <mergeCell ref="B563:C563"/>
    <mergeCell ref="B564:C564"/>
    <mergeCell ref="B565:C565"/>
    <mergeCell ref="B566:C566"/>
    <mergeCell ref="B567:C567"/>
    <mergeCell ref="B580:C580"/>
    <mergeCell ref="B581:C581"/>
    <mergeCell ref="B582:C582"/>
    <mergeCell ref="B583:C583"/>
    <mergeCell ref="B584:C584"/>
    <mergeCell ref="B585:C585"/>
    <mergeCell ref="B574:C574"/>
    <mergeCell ref="B575:C575"/>
    <mergeCell ref="B576:C576"/>
    <mergeCell ref="B577:C577"/>
    <mergeCell ref="B578:C578"/>
    <mergeCell ref="B579:C579"/>
    <mergeCell ref="B592:C592"/>
    <mergeCell ref="B593:C593"/>
    <mergeCell ref="B594:C594"/>
    <mergeCell ref="B595:C595"/>
    <mergeCell ref="B596:C596"/>
    <mergeCell ref="B597:C597"/>
    <mergeCell ref="B586:C586"/>
    <mergeCell ref="B587:C587"/>
    <mergeCell ref="B588:C588"/>
    <mergeCell ref="B589:C589"/>
    <mergeCell ref="B590:C590"/>
    <mergeCell ref="B591:C591"/>
    <mergeCell ref="B604:C604"/>
    <mergeCell ref="B605:C605"/>
    <mergeCell ref="B606:C606"/>
    <mergeCell ref="B607:C607"/>
    <mergeCell ref="B608:C608"/>
    <mergeCell ref="B609:C609"/>
    <mergeCell ref="B598:C598"/>
    <mergeCell ref="B599:C599"/>
    <mergeCell ref="B600:C600"/>
    <mergeCell ref="B601:C601"/>
    <mergeCell ref="B602:C602"/>
    <mergeCell ref="B603:C603"/>
    <mergeCell ref="B616:C616"/>
    <mergeCell ref="B617:C617"/>
    <mergeCell ref="B618:C618"/>
    <mergeCell ref="B619:C619"/>
    <mergeCell ref="B621:C621"/>
    <mergeCell ref="B610:C610"/>
    <mergeCell ref="B611:C611"/>
    <mergeCell ref="B612:C612"/>
    <mergeCell ref="B613:C613"/>
    <mergeCell ref="B614:C614"/>
    <mergeCell ref="B615:C6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S631"/>
  <sheetViews>
    <sheetView tabSelected="1" workbookViewId="0">
      <selection activeCell="Q10" sqref="Q10:Q625"/>
    </sheetView>
  </sheetViews>
  <sheetFormatPr baseColWidth="10" defaultRowHeight="11.25"/>
  <cols>
    <col min="1" max="1" width="3.7109375" style="86" customWidth="1"/>
    <col min="2" max="2" width="17.42578125" style="72" customWidth="1"/>
    <col min="3" max="3" width="4" style="72" customWidth="1"/>
    <col min="4" max="4" width="64" style="72" customWidth="1"/>
    <col min="5" max="5" width="12.85546875" style="72" hidden="1" customWidth="1"/>
    <col min="6" max="6" width="14.85546875" style="72" hidden="1" customWidth="1"/>
    <col min="7" max="15" width="11.7109375" style="72" hidden="1" customWidth="1"/>
    <col min="16" max="16" width="20.140625" style="72" customWidth="1"/>
    <col min="17" max="17" width="18.140625" style="72" bestFit="1" customWidth="1"/>
    <col min="18" max="18" width="0.85546875" style="72" customWidth="1"/>
    <col min="19" max="19" width="11.5703125" style="72" bestFit="1" customWidth="1"/>
    <col min="20" max="16384" width="11.42578125" style="72"/>
  </cols>
  <sheetData>
    <row r="1" spans="1:19" s="54" customFormat="1" ht="15">
      <c r="A1" s="82"/>
      <c r="B1" s="123" t="s">
        <v>0</v>
      </c>
      <c r="C1" s="123"/>
      <c r="D1" s="12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9" s="54" customFormat="1" ht="15">
      <c r="A2" s="82"/>
      <c r="B2" s="124" t="s">
        <v>642</v>
      </c>
      <c r="C2" s="124"/>
      <c r="D2" s="124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9" s="54" customFormat="1" ht="15">
      <c r="A3" s="82"/>
      <c r="B3" s="125" t="s">
        <v>1</v>
      </c>
      <c r="C3" s="125"/>
      <c r="D3" s="125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5"/>
    </row>
    <row r="4" spans="1:19" s="56" customFormat="1" ht="15" customHeight="1">
      <c r="A4" s="83"/>
      <c r="B4" s="126" t="s">
        <v>2</v>
      </c>
      <c r="C4" s="127" t="s">
        <v>3</v>
      </c>
      <c r="D4" s="128" t="s">
        <v>4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9" s="56" customFormat="1" ht="15" customHeight="1">
      <c r="A5" s="83"/>
      <c r="B5" s="126"/>
      <c r="C5" s="127"/>
      <c r="D5" s="128"/>
      <c r="E5" s="57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8"/>
    </row>
    <row r="6" spans="1:19" s="56" customFormat="1" ht="15" customHeight="1">
      <c r="A6" s="83"/>
      <c r="B6" s="59"/>
      <c r="C6" s="60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8"/>
    </row>
    <row r="7" spans="1:19" s="61" customFormat="1" ht="15" customHeight="1">
      <c r="A7" s="84"/>
      <c r="B7" s="129" t="s">
        <v>5</v>
      </c>
      <c r="C7" s="129" t="s">
        <v>6</v>
      </c>
      <c r="D7" s="129"/>
      <c r="E7" s="130" t="s">
        <v>641</v>
      </c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2"/>
      <c r="Q7" s="120" t="s">
        <v>8</v>
      </c>
    </row>
    <row r="8" spans="1:19" s="61" customFormat="1" ht="12" customHeight="1">
      <c r="A8" s="84"/>
      <c r="B8" s="129"/>
      <c r="C8" s="129"/>
      <c r="D8" s="129"/>
      <c r="E8" s="119" t="s">
        <v>9</v>
      </c>
      <c r="F8" s="119" t="s">
        <v>10</v>
      </c>
      <c r="G8" s="119" t="s">
        <v>11</v>
      </c>
      <c r="H8" s="119" t="s">
        <v>12</v>
      </c>
      <c r="I8" s="119" t="s">
        <v>13</v>
      </c>
      <c r="J8" s="119" t="s">
        <v>14</v>
      </c>
      <c r="K8" s="119" t="s">
        <v>15</v>
      </c>
      <c r="L8" s="119" t="s">
        <v>16</v>
      </c>
      <c r="M8" s="119" t="s">
        <v>17</v>
      </c>
      <c r="N8" s="119" t="s">
        <v>18</v>
      </c>
      <c r="O8" s="119" t="s">
        <v>19</v>
      </c>
      <c r="P8" s="119" t="s">
        <v>20</v>
      </c>
      <c r="Q8" s="121"/>
    </row>
    <row r="9" spans="1:19" s="61" customFormat="1" ht="12.75" customHeight="1">
      <c r="A9" s="84"/>
      <c r="B9" s="129"/>
      <c r="C9" s="129"/>
      <c r="D9" s="12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22"/>
    </row>
    <row r="10" spans="1:19" s="64" customFormat="1" ht="17.25" customHeight="1">
      <c r="A10" s="85"/>
      <c r="B10" s="62" t="s">
        <v>21</v>
      </c>
      <c r="C10" s="114" t="s">
        <v>22</v>
      </c>
      <c r="D10" s="117"/>
      <c r="E10" s="63">
        <f t="shared" ref="E10:Q10" si="0">E11+E17+E22+E35+E39+E45</f>
        <v>44000</v>
      </c>
      <c r="F10" s="63">
        <f t="shared" si="0"/>
        <v>514000</v>
      </c>
      <c r="G10" s="63">
        <f t="shared" si="0"/>
        <v>44000</v>
      </c>
      <c r="H10" s="63">
        <f t="shared" si="0"/>
        <v>44000</v>
      </c>
      <c r="I10" s="63">
        <f t="shared" si="0"/>
        <v>44000</v>
      </c>
      <c r="J10" s="63">
        <f t="shared" si="0"/>
        <v>45983</v>
      </c>
      <c r="K10" s="63">
        <f t="shared" si="0"/>
        <v>44000</v>
      </c>
      <c r="L10" s="63">
        <f t="shared" si="0"/>
        <v>44000</v>
      </c>
      <c r="M10" s="63">
        <f t="shared" si="0"/>
        <v>244000</v>
      </c>
      <c r="N10" s="63">
        <f t="shared" si="0"/>
        <v>44000</v>
      </c>
      <c r="O10" s="63">
        <f t="shared" si="0"/>
        <v>44000</v>
      </c>
      <c r="P10" s="63">
        <f t="shared" si="0"/>
        <v>81668</v>
      </c>
      <c r="Q10" s="63">
        <f t="shared" si="0"/>
        <v>1237651</v>
      </c>
      <c r="S10" s="65"/>
    </row>
    <row r="11" spans="1:19" s="64" customFormat="1" ht="17.25" customHeight="1">
      <c r="A11" s="85"/>
      <c r="B11" s="66" t="s">
        <v>23</v>
      </c>
      <c r="C11" s="110" t="s">
        <v>24</v>
      </c>
      <c r="D11" s="118"/>
      <c r="E11" s="67">
        <f>+E12+E14</f>
        <v>0</v>
      </c>
      <c r="F11" s="67">
        <f t="shared" ref="F11:P11" si="1">+F12+F14</f>
        <v>0</v>
      </c>
      <c r="G11" s="67">
        <f t="shared" si="1"/>
        <v>0</v>
      </c>
      <c r="H11" s="67">
        <f t="shared" si="1"/>
        <v>0</v>
      </c>
      <c r="I11" s="67">
        <f t="shared" si="1"/>
        <v>0</v>
      </c>
      <c r="J11" s="67">
        <f t="shared" si="1"/>
        <v>0</v>
      </c>
      <c r="K11" s="67">
        <f t="shared" si="1"/>
        <v>0</v>
      </c>
      <c r="L11" s="67">
        <f t="shared" si="1"/>
        <v>0</v>
      </c>
      <c r="M11" s="67">
        <f t="shared" si="1"/>
        <v>0</v>
      </c>
      <c r="N11" s="67">
        <f t="shared" si="1"/>
        <v>0</v>
      </c>
      <c r="O11" s="67">
        <f t="shared" si="1"/>
        <v>0</v>
      </c>
      <c r="P11" s="67">
        <f t="shared" si="1"/>
        <v>0</v>
      </c>
      <c r="Q11" s="67">
        <f>SUM(E11:P11)</f>
        <v>0</v>
      </c>
      <c r="S11" s="65"/>
    </row>
    <row r="12" spans="1:19" s="64" customFormat="1" ht="17.25" customHeight="1">
      <c r="A12" s="85"/>
      <c r="B12" s="66" t="s">
        <v>25</v>
      </c>
      <c r="C12" s="110" t="s">
        <v>26</v>
      </c>
      <c r="D12" s="111"/>
      <c r="E12" s="67">
        <f t="shared" ref="E12:Q12" si="2">E13</f>
        <v>0</v>
      </c>
      <c r="F12" s="67">
        <f t="shared" si="2"/>
        <v>0</v>
      </c>
      <c r="G12" s="67">
        <f t="shared" si="2"/>
        <v>0</v>
      </c>
      <c r="H12" s="67">
        <f t="shared" si="2"/>
        <v>0</v>
      </c>
      <c r="I12" s="67">
        <f t="shared" si="2"/>
        <v>0</v>
      </c>
      <c r="J12" s="67">
        <f t="shared" si="2"/>
        <v>0</v>
      </c>
      <c r="K12" s="67">
        <f t="shared" si="2"/>
        <v>0</v>
      </c>
      <c r="L12" s="67">
        <f t="shared" si="2"/>
        <v>0</v>
      </c>
      <c r="M12" s="67">
        <f t="shared" si="2"/>
        <v>0</v>
      </c>
      <c r="N12" s="67">
        <f t="shared" si="2"/>
        <v>0</v>
      </c>
      <c r="O12" s="67">
        <f t="shared" si="2"/>
        <v>0</v>
      </c>
      <c r="P12" s="67">
        <f t="shared" si="2"/>
        <v>0</v>
      </c>
      <c r="Q12" s="67">
        <f t="shared" si="2"/>
        <v>0</v>
      </c>
      <c r="S12" s="65"/>
    </row>
    <row r="13" spans="1:19" s="64" customFormat="1" ht="17.25" customHeight="1">
      <c r="A13" s="85"/>
      <c r="B13" s="68" t="s">
        <v>27</v>
      </c>
      <c r="C13" s="108" t="s">
        <v>28</v>
      </c>
      <c r="D13" s="109"/>
      <c r="E13" s="69">
        <f>SUMIF('PE2017'!$A$7:$A$619,'OP IFG'!B13,'PE2017'!$D$7:$D$619)</f>
        <v>0</v>
      </c>
      <c r="F13" s="69">
        <f>SUMIF('PE2017'!$A$7:$A$619,'OP IFG'!B13,'PE2017'!$E$7:$E$619)</f>
        <v>0</v>
      </c>
      <c r="G13" s="69">
        <f>SUMIF('PE2017'!$A$7:$A$619,'OP IFG'!B13,'PE2017'!$F$7:$F$619)</f>
        <v>0</v>
      </c>
      <c r="H13" s="69">
        <f>SUMIF('PE2017'!$A$7:$A$619,'OP IFG'!B13,'PE2017'!$G$7:$G$619)</f>
        <v>0</v>
      </c>
      <c r="I13" s="69">
        <f>SUMIF('PE2017'!$A$7:$A$619,'OP IFG'!B13,'PE2017'!$H$7:$H$619)</f>
        <v>0</v>
      </c>
      <c r="J13" s="69">
        <f>SUMIF('PE2017'!$A$7:$A$619,'OP IFG'!B13,'PE2017'!$I$7:$I$619)</f>
        <v>0</v>
      </c>
      <c r="K13" s="69">
        <f>SUMIF('PE2017'!$A$7:$A$619,'OP IFG'!B13,'PE2017'!$J$7:$J$619)</f>
        <v>0</v>
      </c>
      <c r="L13" s="69">
        <f>SUMIF('PE2017'!$A$7:$A$619,'OP IFG'!B13,'PE2017'!$K$7:$K$619)</f>
        <v>0</v>
      </c>
      <c r="M13" s="69">
        <f>SUMIF('PE2017'!$A$7:$A$619,'OP IFG'!B13,'PE2017'!$L$7:$L$619)</f>
        <v>0</v>
      </c>
      <c r="N13" s="69">
        <f>SUMIF('PE2017'!$A$7:$A$619,'OP IFG'!B13,'PE2017'!$M$7:$M$619)</f>
        <v>0</v>
      </c>
      <c r="O13" s="69">
        <f>SUMIF('PE2017'!$A$7:$A$619,'OP IFG'!B13,'PE2017'!N$7:$N$619)</f>
        <v>0</v>
      </c>
      <c r="P13" s="69">
        <f>SUMIF('PE2017'!$A$7:$A$619,'OP IFG'!B3,'PE2017'!$O$7:$O$619)</f>
        <v>0</v>
      </c>
      <c r="Q13" s="70">
        <f>SUM(E13:P13)</f>
        <v>0</v>
      </c>
      <c r="S13" s="65"/>
    </row>
    <row r="14" spans="1:19" s="64" customFormat="1" ht="17.25" customHeight="1">
      <c r="A14" s="85"/>
      <c r="B14" s="66" t="s">
        <v>29</v>
      </c>
      <c r="C14" s="110" t="s">
        <v>30</v>
      </c>
      <c r="D14" s="111"/>
      <c r="E14" s="67">
        <f t="shared" ref="E14:Q14" si="3">SUM(E15:E16)</f>
        <v>0</v>
      </c>
      <c r="F14" s="67">
        <f t="shared" si="3"/>
        <v>0</v>
      </c>
      <c r="G14" s="67">
        <f t="shared" si="3"/>
        <v>0</v>
      </c>
      <c r="H14" s="67">
        <f t="shared" si="3"/>
        <v>0</v>
      </c>
      <c r="I14" s="67">
        <f t="shared" si="3"/>
        <v>0</v>
      </c>
      <c r="J14" s="67">
        <f t="shared" si="3"/>
        <v>0</v>
      </c>
      <c r="K14" s="67">
        <f t="shared" si="3"/>
        <v>0</v>
      </c>
      <c r="L14" s="67">
        <f t="shared" si="3"/>
        <v>0</v>
      </c>
      <c r="M14" s="67">
        <f t="shared" si="3"/>
        <v>0</v>
      </c>
      <c r="N14" s="67">
        <f t="shared" si="3"/>
        <v>0</v>
      </c>
      <c r="O14" s="67">
        <f t="shared" si="3"/>
        <v>0</v>
      </c>
      <c r="P14" s="67">
        <f t="shared" si="3"/>
        <v>0</v>
      </c>
      <c r="Q14" s="67">
        <f t="shared" si="3"/>
        <v>0</v>
      </c>
      <c r="S14" s="65"/>
    </row>
    <row r="15" spans="1:19" s="64" customFormat="1" ht="15.75" customHeight="1">
      <c r="A15" s="85"/>
      <c r="B15" s="68" t="s">
        <v>31</v>
      </c>
      <c r="C15" s="108" t="s">
        <v>32</v>
      </c>
      <c r="D15" s="10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>
        <f>SUM(E15:P15)</f>
        <v>0</v>
      </c>
      <c r="S15" s="65">
        <f>+Q11-Q15</f>
        <v>0</v>
      </c>
    </row>
    <row r="16" spans="1:19" s="64" customFormat="1" ht="17.25" customHeight="1">
      <c r="A16" s="85"/>
      <c r="B16" s="68" t="s">
        <v>33</v>
      </c>
      <c r="C16" s="108" t="s">
        <v>34</v>
      </c>
      <c r="D16" s="109"/>
      <c r="E16" s="69">
        <f>SUMIF('PE2017'!$A$7:$A$619,'OP IFG'!B16,'PE2017'!$D$7:$D$619)</f>
        <v>0</v>
      </c>
      <c r="F16" s="69">
        <f>SUMIF('PE2017'!$A$7:$A$619,'OP IFG'!B16,'PE2017'!$E$7:$E$619)</f>
        <v>0</v>
      </c>
      <c r="G16" s="69">
        <f>SUMIF('PE2017'!$A$7:$A$619,'OP IFG'!B16,'PE2017'!$F$7:$F$619)</f>
        <v>0</v>
      </c>
      <c r="H16" s="69">
        <f>SUMIF('PE2017'!$A$7:$A$619,'OP IFG'!B16,'PE2017'!$G$7:$G$619)</f>
        <v>0</v>
      </c>
      <c r="I16" s="69">
        <f>SUMIF('PE2017'!$A$7:$A$619,'OP IFG'!B16,'PE2017'!$H$7:$H$619)</f>
        <v>0</v>
      </c>
      <c r="J16" s="69">
        <f>SUMIF('PE2017'!$A$7:$A$619,'OP IFG'!B16,'PE2017'!$I$7:$I$619)</f>
        <v>0</v>
      </c>
      <c r="K16" s="69">
        <f>SUMIF('PE2017'!$A$7:$A$619,'OP IFG'!B16,'PE2017'!$J$7:$J$619)</f>
        <v>0</v>
      </c>
      <c r="L16" s="69">
        <f>SUMIF('PE2017'!$A$7:$A$619,'OP IFG'!B16,'PE2017'!$K$7:$K$619)</f>
        <v>0</v>
      </c>
      <c r="M16" s="69">
        <f>SUMIF('PE2017'!$A$7:$A$619,'OP IFG'!B16,'PE2017'!$L$7:$L$619)</f>
        <v>0</v>
      </c>
      <c r="N16" s="69">
        <f>SUMIF('PE2017'!$A$7:$A$619,'OP IFG'!B16,'PE2017'!$M$7:$M$619)</f>
        <v>0</v>
      </c>
      <c r="O16" s="69">
        <f>SUMIF('PE2017'!$A$7:$A$619,'OP IFG'!B16,'PE2017'!N$7:$N$619)</f>
        <v>0</v>
      </c>
      <c r="P16" s="69">
        <f>SUMIF('PE2017'!$A$7:$A$619,'OP IFG'!B6,'PE2017'!$O$7:$O$619)</f>
        <v>0</v>
      </c>
      <c r="Q16" s="70">
        <f>SUM(E16:P16)</f>
        <v>0</v>
      </c>
      <c r="S16" s="65"/>
    </row>
    <row r="17" spans="1:19" s="64" customFormat="1" ht="17.25" customHeight="1">
      <c r="A17" s="85"/>
      <c r="B17" s="66" t="s">
        <v>35</v>
      </c>
      <c r="C17" s="110" t="s">
        <v>36</v>
      </c>
      <c r="D17" s="118"/>
      <c r="E17" s="67">
        <f t="shared" ref="E17:Q17" si="4">E18+E20</f>
        <v>34000</v>
      </c>
      <c r="F17" s="67">
        <f t="shared" si="4"/>
        <v>504000</v>
      </c>
      <c r="G17" s="67">
        <f t="shared" si="4"/>
        <v>34000</v>
      </c>
      <c r="H17" s="67">
        <f t="shared" si="4"/>
        <v>34000</v>
      </c>
      <c r="I17" s="67">
        <f t="shared" si="4"/>
        <v>34000</v>
      </c>
      <c r="J17" s="67">
        <f t="shared" si="4"/>
        <v>35983</v>
      </c>
      <c r="K17" s="67">
        <f t="shared" si="4"/>
        <v>34000</v>
      </c>
      <c r="L17" s="67">
        <f t="shared" si="4"/>
        <v>34000</v>
      </c>
      <c r="M17" s="67">
        <f t="shared" si="4"/>
        <v>34000</v>
      </c>
      <c r="N17" s="67">
        <f t="shared" si="4"/>
        <v>34000</v>
      </c>
      <c r="O17" s="67">
        <f t="shared" si="4"/>
        <v>34000</v>
      </c>
      <c r="P17" s="67">
        <f t="shared" si="4"/>
        <v>71668</v>
      </c>
      <c r="Q17" s="71">
        <f t="shared" si="4"/>
        <v>917651</v>
      </c>
      <c r="S17" s="65"/>
    </row>
    <row r="18" spans="1:19" s="64" customFormat="1" ht="17.25" customHeight="1">
      <c r="A18" s="85"/>
      <c r="B18" s="66" t="s">
        <v>37</v>
      </c>
      <c r="C18" s="110" t="s">
        <v>38</v>
      </c>
      <c r="D18" s="111"/>
      <c r="E18" s="67">
        <f t="shared" ref="E18:Q18" si="5">E19</f>
        <v>34000</v>
      </c>
      <c r="F18" s="67">
        <f t="shared" si="5"/>
        <v>404000</v>
      </c>
      <c r="G18" s="67">
        <f t="shared" si="5"/>
        <v>34000</v>
      </c>
      <c r="H18" s="67">
        <f t="shared" si="5"/>
        <v>34000</v>
      </c>
      <c r="I18" s="67">
        <f t="shared" si="5"/>
        <v>34000</v>
      </c>
      <c r="J18" s="67">
        <f t="shared" si="5"/>
        <v>35983</v>
      </c>
      <c r="K18" s="67">
        <f t="shared" si="5"/>
        <v>34000</v>
      </c>
      <c r="L18" s="67">
        <f t="shared" si="5"/>
        <v>34000</v>
      </c>
      <c r="M18" s="67">
        <f t="shared" si="5"/>
        <v>34000</v>
      </c>
      <c r="N18" s="67">
        <f t="shared" si="5"/>
        <v>34000</v>
      </c>
      <c r="O18" s="67">
        <f t="shared" si="5"/>
        <v>34000</v>
      </c>
      <c r="P18" s="67">
        <f t="shared" si="5"/>
        <v>71668</v>
      </c>
      <c r="Q18" s="67">
        <f t="shared" si="5"/>
        <v>817651</v>
      </c>
      <c r="S18" s="65"/>
    </row>
    <row r="19" spans="1:19" s="64" customFormat="1" ht="17.25" customHeight="1">
      <c r="A19" s="85"/>
      <c r="B19" s="68" t="s">
        <v>39</v>
      </c>
      <c r="C19" s="108" t="s">
        <v>40</v>
      </c>
      <c r="D19" s="109"/>
      <c r="E19" s="69">
        <v>34000</v>
      </c>
      <c r="F19" s="69">
        <v>404000</v>
      </c>
      <c r="G19" s="69">
        <v>34000</v>
      </c>
      <c r="H19" s="69">
        <v>34000</v>
      </c>
      <c r="I19" s="69">
        <v>34000</v>
      </c>
      <c r="J19" s="69">
        <f>34000+1983</f>
        <v>35983</v>
      </c>
      <c r="K19" s="69">
        <v>34000</v>
      </c>
      <c r="L19" s="69">
        <v>34000</v>
      </c>
      <c r="M19" s="69">
        <v>34000</v>
      </c>
      <c r="N19" s="69">
        <v>34000</v>
      </c>
      <c r="O19" s="69">
        <v>34000</v>
      </c>
      <c r="P19" s="69">
        <f>34000+1983+35685</f>
        <v>71668</v>
      </c>
      <c r="Q19" s="70">
        <f>SUM(E19:P19)</f>
        <v>817651</v>
      </c>
      <c r="S19" s="65"/>
    </row>
    <row r="20" spans="1:19" s="64" customFormat="1" ht="17.25" customHeight="1">
      <c r="A20" s="85"/>
      <c r="B20" s="66" t="s">
        <v>41</v>
      </c>
      <c r="C20" s="110" t="s">
        <v>42</v>
      </c>
      <c r="D20" s="111"/>
      <c r="E20" s="67">
        <f t="shared" ref="E20:Q20" si="6">E21</f>
        <v>0</v>
      </c>
      <c r="F20" s="67">
        <f t="shared" si="6"/>
        <v>100000</v>
      </c>
      <c r="G20" s="67">
        <f t="shared" si="6"/>
        <v>0</v>
      </c>
      <c r="H20" s="67">
        <f t="shared" si="6"/>
        <v>0</v>
      </c>
      <c r="I20" s="67">
        <f t="shared" si="6"/>
        <v>0</v>
      </c>
      <c r="J20" s="67">
        <f t="shared" si="6"/>
        <v>0</v>
      </c>
      <c r="K20" s="67">
        <f t="shared" si="6"/>
        <v>0</v>
      </c>
      <c r="L20" s="67">
        <f t="shared" si="6"/>
        <v>0</v>
      </c>
      <c r="M20" s="67">
        <f t="shared" si="6"/>
        <v>0</v>
      </c>
      <c r="N20" s="67">
        <f t="shared" si="6"/>
        <v>0</v>
      </c>
      <c r="O20" s="67">
        <f t="shared" si="6"/>
        <v>0</v>
      </c>
      <c r="P20" s="67">
        <f t="shared" si="6"/>
        <v>0</v>
      </c>
      <c r="Q20" s="67">
        <f t="shared" si="6"/>
        <v>100000</v>
      </c>
      <c r="S20" s="65"/>
    </row>
    <row r="21" spans="1:19" s="64" customFormat="1" ht="17.25" customHeight="1">
      <c r="A21" s="85"/>
      <c r="B21" s="68" t="s">
        <v>43</v>
      </c>
      <c r="C21" s="108" t="s">
        <v>44</v>
      </c>
      <c r="D21" s="108"/>
      <c r="E21" s="69">
        <f>SUMIF('PE2017'!$A$7:$A$619,'OP IFG'!B21,'PE2017'!$D$7:$D$619)</f>
        <v>0</v>
      </c>
      <c r="F21" s="69">
        <v>100000</v>
      </c>
      <c r="G21" s="69">
        <f>SUMIF('PE2017'!$A$7:$A$619,'OP IFG'!B21,'PE2017'!$F$7:$F$619)</f>
        <v>0</v>
      </c>
      <c r="H21" s="69">
        <f>SUMIF('PE2017'!$A$7:$A$619,'OP IFG'!B21,'PE2017'!$G$7:$G$619)</f>
        <v>0</v>
      </c>
      <c r="I21" s="69">
        <f>SUMIF('PE2017'!$A$7:$A$619,'OP IFG'!B21,'PE2017'!$H$7:$H$619)</f>
        <v>0</v>
      </c>
      <c r="J21" s="69">
        <f>SUMIF('PE2017'!$A$7:$A$619,'OP IFG'!B21,'PE2017'!$I$7:$I$619)</f>
        <v>0</v>
      </c>
      <c r="K21" s="69">
        <f>SUMIF('PE2017'!$A$7:$A$619,'OP IFG'!B21,'PE2017'!$J$7:$J$619)</f>
        <v>0</v>
      </c>
      <c r="L21" s="69">
        <f>SUMIF('PE2017'!$A$7:$A$619,'OP IFG'!B21,'PE2017'!$K$7:$K$619)</f>
        <v>0</v>
      </c>
      <c r="M21" s="69">
        <f>SUMIF('PE2017'!$A$7:$A$619,'OP IFG'!B21,'PE2017'!$L$7:$L$619)</f>
        <v>0</v>
      </c>
      <c r="N21" s="69">
        <f>SUMIF('PE2017'!$A$7:$A$619,'OP IFG'!B21,'PE2017'!$M$7:$M$619)</f>
        <v>0</v>
      </c>
      <c r="O21" s="69">
        <f>SUMIF('PE2017'!$A$7:$A$619,'OP IFG'!B21,'PE2017'!N$7:$N$619)</f>
        <v>0</v>
      </c>
      <c r="P21" s="69">
        <f>SUMIF('PE2017'!$A$7:$A$619,'OP IFG'!B11,'PE2017'!$O$7:$O$619)</f>
        <v>0</v>
      </c>
      <c r="Q21" s="70">
        <f>SUM(E21:P21)</f>
        <v>100000</v>
      </c>
      <c r="S21" s="65"/>
    </row>
    <row r="22" spans="1:19" s="64" customFormat="1" ht="17.25" customHeight="1">
      <c r="A22" s="85"/>
      <c r="B22" s="66" t="s">
        <v>45</v>
      </c>
      <c r="C22" s="110" t="s">
        <v>46</v>
      </c>
      <c r="D22" s="118"/>
      <c r="E22" s="67">
        <f t="shared" ref="E22:Q22" si="7">E23+E25+E28+E30+E33</f>
        <v>0</v>
      </c>
      <c r="F22" s="67">
        <f t="shared" si="7"/>
        <v>0</v>
      </c>
      <c r="G22" s="67">
        <f t="shared" si="7"/>
        <v>0</v>
      </c>
      <c r="H22" s="67">
        <f t="shared" si="7"/>
        <v>0</v>
      </c>
      <c r="I22" s="67">
        <f t="shared" si="7"/>
        <v>0</v>
      </c>
      <c r="J22" s="67">
        <f t="shared" si="7"/>
        <v>0</v>
      </c>
      <c r="K22" s="67">
        <f t="shared" si="7"/>
        <v>0</v>
      </c>
      <c r="L22" s="67">
        <f t="shared" si="7"/>
        <v>0</v>
      </c>
      <c r="M22" s="67">
        <f t="shared" si="7"/>
        <v>0</v>
      </c>
      <c r="N22" s="67">
        <f t="shared" si="7"/>
        <v>0</v>
      </c>
      <c r="O22" s="67">
        <f t="shared" si="7"/>
        <v>0</v>
      </c>
      <c r="P22" s="67">
        <f t="shared" si="7"/>
        <v>0</v>
      </c>
      <c r="Q22" s="67">
        <f t="shared" si="7"/>
        <v>0</v>
      </c>
      <c r="S22" s="65"/>
    </row>
    <row r="23" spans="1:19" s="64" customFormat="1" ht="17.25" customHeight="1">
      <c r="A23" s="85"/>
      <c r="B23" s="66" t="s">
        <v>47</v>
      </c>
      <c r="C23" s="110" t="s">
        <v>48</v>
      </c>
      <c r="D23" s="111"/>
      <c r="E23" s="67">
        <f t="shared" ref="E23:Q23" si="8">E24</f>
        <v>0</v>
      </c>
      <c r="F23" s="67">
        <f t="shared" si="8"/>
        <v>0</v>
      </c>
      <c r="G23" s="67">
        <f t="shared" si="8"/>
        <v>0</v>
      </c>
      <c r="H23" s="67">
        <f t="shared" si="8"/>
        <v>0</v>
      </c>
      <c r="I23" s="67">
        <f t="shared" si="8"/>
        <v>0</v>
      </c>
      <c r="J23" s="67">
        <f t="shared" si="8"/>
        <v>0</v>
      </c>
      <c r="K23" s="67">
        <f t="shared" si="8"/>
        <v>0</v>
      </c>
      <c r="L23" s="67">
        <f t="shared" si="8"/>
        <v>0</v>
      </c>
      <c r="M23" s="67">
        <f t="shared" si="8"/>
        <v>0</v>
      </c>
      <c r="N23" s="67">
        <f t="shared" si="8"/>
        <v>0</v>
      </c>
      <c r="O23" s="67">
        <f t="shared" si="8"/>
        <v>0</v>
      </c>
      <c r="P23" s="67">
        <f t="shared" si="8"/>
        <v>0</v>
      </c>
      <c r="Q23" s="67">
        <f t="shared" si="8"/>
        <v>0</v>
      </c>
      <c r="S23" s="65"/>
    </row>
    <row r="24" spans="1:19" s="64" customFormat="1" ht="17.25" customHeight="1">
      <c r="A24" s="85"/>
      <c r="B24" s="68" t="s">
        <v>49</v>
      </c>
      <c r="C24" s="108" t="s">
        <v>50</v>
      </c>
      <c r="D24" s="109"/>
      <c r="E24" s="69">
        <f>SUMIF('PE2017'!$A$7:$A$619,'OP IFG'!B24,'PE2017'!$D$7:$D$619)</f>
        <v>0</v>
      </c>
      <c r="F24" s="69">
        <f>SUMIF('PE2017'!$A$7:$A$619,'OP IFG'!B24,'PE2017'!$E$7:$E$619)</f>
        <v>0</v>
      </c>
      <c r="G24" s="69">
        <f>SUMIF('PE2017'!$A$7:$A$619,'OP IFG'!B24,'PE2017'!$F$7:$F$619)</f>
        <v>0</v>
      </c>
      <c r="H24" s="69">
        <f>SUMIF('PE2017'!$A$7:$A$619,'OP IFG'!B24,'PE2017'!$G$7:$G$619)</f>
        <v>0</v>
      </c>
      <c r="I24" s="69">
        <f>SUMIF('PE2017'!$A$7:$A$619,'OP IFG'!B24,'PE2017'!$H$7:$H$619)</f>
        <v>0</v>
      </c>
      <c r="J24" s="69">
        <f>SUMIF('PE2017'!$A$7:$A$619,'OP IFG'!B24,'PE2017'!$I$7:$I$619)</f>
        <v>0</v>
      </c>
      <c r="K24" s="69">
        <f>SUMIF('PE2017'!$A$7:$A$619,'OP IFG'!B24,'PE2017'!$J$7:$J$619)</f>
        <v>0</v>
      </c>
      <c r="L24" s="69">
        <f>SUMIF('PE2017'!$A$7:$A$619,'OP IFG'!B24,'PE2017'!$K$7:$K$619)</f>
        <v>0</v>
      </c>
      <c r="M24" s="69">
        <f>SUMIF('PE2017'!$A$7:$A$619,'OP IFG'!B24,'PE2017'!$L$7:$L$619)</f>
        <v>0</v>
      </c>
      <c r="N24" s="69">
        <f>SUMIF('PE2017'!$A$7:$A$619,'OP IFG'!B24,'PE2017'!$M$7:$M$619)</f>
        <v>0</v>
      </c>
      <c r="O24" s="69">
        <f>SUMIF('PE2017'!$A$7:$A$619,'OP IFG'!B24,'PE2017'!N$7:$N$619)</f>
        <v>0</v>
      </c>
      <c r="P24" s="69"/>
      <c r="Q24" s="70">
        <f>SUM(E24:P24)</f>
        <v>0</v>
      </c>
      <c r="S24" s="65"/>
    </row>
    <row r="25" spans="1:19" s="64" customFormat="1" ht="17.25" customHeight="1">
      <c r="A25" s="85"/>
      <c r="B25" s="66" t="s">
        <v>51</v>
      </c>
      <c r="C25" s="110" t="s">
        <v>52</v>
      </c>
      <c r="D25" s="111"/>
      <c r="E25" s="67">
        <f t="shared" ref="E25:Q25" si="9">SUM(E26:E27)</f>
        <v>0</v>
      </c>
      <c r="F25" s="67">
        <f t="shared" si="9"/>
        <v>0</v>
      </c>
      <c r="G25" s="67">
        <f t="shared" si="9"/>
        <v>0</v>
      </c>
      <c r="H25" s="67">
        <f t="shared" si="9"/>
        <v>0</v>
      </c>
      <c r="I25" s="67">
        <f t="shared" si="9"/>
        <v>0</v>
      </c>
      <c r="J25" s="67">
        <f t="shared" si="9"/>
        <v>0</v>
      </c>
      <c r="K25" s="67">
        <f t="shared" si="9"/>
        <v>0</v>
      </c>
      <c r="L25" s="67">
        <f t="shared" si="9"/>
        <v>0</v>
      </c>
      <c r="M25" s="67">
        <f t="shared" si="9"/>
        <v>0</v>
      </c>
      <c r="N25" s="67">
        <f t="shared" si="9"/>
        <v>0</v>
      </c>
      <c r="O25" s="67">
        <f t="shared" si="9"/>
        <v>0</v>
      </c>
      <c r="P25" s="67">
        <f t="shared" si="9"/>
        <v>0</v>
      </c>
      <c r="Q25" s="67">
        <f t="shared" si="9"/>
        <v>0</v>
      </c>
      <c r="S25" s="65"/>
    </row>
    <row r="26" spans="1:19" s="64" customFormat="1" ht="17.25" customHeight="1">
      <c r="A26" s="85"/>
      <c r="B26" s="68" t="s">
        <v>53</v>
      </c>
      <c r="C26" s="108" t="s">
        <v>54</v>
      </c>
      <c r="D26" s="109"/>
      <c r="E26" s="69">
        <f>SUMIF('PE2017'!$A$7:$A$619,'OP IFG'!B26,'PE2017'!$D$7:$D$619)</f>
        <v>0</v>
      </c>
      <c r="F26" s="69">
        <f>SUMIF('PE2017'!$A$7:$A$619,'OP IFG'!B26,'PE2017'!$E$7:$E$619)</f>
        <v>0</v>
      </c>
      <c r="G26" s="69">
        <f>SUMIF('PE2017'!$A$7:$A$619,'OP IFG'!B26,'PE2017'!$F$7:$F$619)</f>
        <v>0</v>
      </c>
      <c r="H26" s="69">
        <f>SUMIF('PE2017'!$A$7:$A$619,'OP IFG'!B26,'PE2017'!$G$7:$G$619)</f>
        <v>0</v>
      </c>
      <c r="I26" s="69">
        <f>SUMIF('PE2017'!$A$7:$A$619,'OP IFG'!B26,'PE2017'!$H$7:$H$619)</f>
        <v>0</v>
      </c>
      <c r="J26" s="69">
        <f>SUMIF('PE2017'!$A$7:$A$619,'OP IFG'!B26,'PE2017'!$I$7:$I$619)</f>
        <v>0</v>
      </c>
      <c r="K26" s="69"/>
      <c r="L26" s="69">
        <f>SUMIF('PE2017'!$A$7:$A$619,'OP IFG'!B26,'PE2017'!$K$7:$K$619)</f>
        <v>0</v>
      </c>
      <c r="M26" s="69">
        <f>SUMIF('PE2017'!$A$7:$A$619,'OP IFG'!B26,'PE2017'!$L$7:$L$619)</f>
        <v>0</v>
      </c>
      <c r="N26" s="69">
        <f>SUMIF('PE2017'!$A$7:$A$619,'OP IFG'!B26,'PE2017'!$M$7:$M$619)</f>
        <v>0</v>
      </c>
      <c r="O26" s="69">
        <f>SUMIF('PE2017'!$A$7:$A$619,'OP IFG'!B26,'PE2017'!N$7:$N$619)</f>
        <v>0</v>
      </c>
      <c r="P26" s="69">
        <f>SUMIF('PE2017'!$A$7:$A$619,'OP IFG'!B16,'PE2017'!$O$7:$O$619)</f>
        <v>0</v>
      </c>
      <c r="Q26" s="70">
        <f>SUM(E26:P26)</f>
        <v>0</v>
      </c>
      <c r="S26" s="65"/>
    </row>
    <row r="27" spans="1:19" s="64" customFormat="1" ht="17.25" customHeight="1">
      <c r="A27" s="85"/>
      <c r="B27" s="68" t="s">
        <v>55</v>
      </c>
      <c r="C27" s="108" t="s">
        <v>56</v>
      </c>
      <c r="D27" s="109"/>
      <c r="E27" s="69">
        <f>SUMIF('PE2017'!$A$7:$A$619,'OP IFG'!B27,'PE2017'!$D$7:$D$619)</f>
        <v>0</v>
      </c>
      <c r="F27" s="69">
        <f>SUMIF('PE2017'!$A$7:$A$619,'OP IFG'!B27,'PE2017'!$E$7:$E$619)</f>
        <v>0</v>
      </c>
      <c r="G27" s="69">
        <f>SUMIF('PE2017'!$A$7:$A$619,'OP IFG'!B27,'PE2017'!$F$7:$F$619)</f>
        <v>0</v>
      </c>
      <c r="H27" s="69">
        <f>SUMIF('PE2017'!$A$7:$A$619,'OP IFG'!B27,'PE2017'!$G$7:$G$619)</f>
        <v>0</v>
      </c>
      <c r="I27" s="69">
        <f>SUMIF('PE2017'!$A$7:$A$619,'OP IFG'!B27,'PE2017'!$H$7:$H$619)</f>
        <v>0</v>
      </c>
      <c r="J27" s="69">
        <f>SUMIF('PE2017'!$A$7:$A$619,'OP IFG'!B27,'PE2017'!$I$7:$I$619)</f>
        <v>0</v>
      </c>
      <c r="K27" s="69">
        <f>SUMIF('PE2017'!$A$7:$A$619,'OP IFG'!B27,'PE2017'!$J$7:$J$619)</f>
        <v>0</v>
      </c>
      <c r="L27" s="69">
        <f>SUMIF('PE2017'!$A$7:$A$619,'OP IFG'!B27,'PE2017'!$K$7:$K$619)</f>
        <v>0</v>
      </c>
      <c r="M27" s="69">
        <f>SUMIF('PE2017'!$A$7:$A$619,'OP IFG'!B27,'PE2017'!$L$7:$L$619)</f>
        <v>0</v>
      </c>
      <c r="N27" s="69">
        <f>SUMIF('PE2017'!$A$7:$A$619,'OP IFG'!B27,'PE2017'!$M$7:$M$619)</f>
        <v>0</v>
      </c>
      <c r="O27" s="69">
        <f>SUMIF('PE2017'!$A$7:$A$619,'OP IFG'!B27,'PE2017'!N$7:$N$619)</f>
        <v>0</v>
      </c>
      <c r="P27" s="69"/>
      <c r="Q27" s="70">
        <f>SUM(E27:P27)</f>
        <v>0</v>
      </c>
      <c r="S27" s="65"/>
    </row>
    <row r="28" spans="1:19" s="64" customFormat="1" ht="17.25" customHeight="1">
      <c r="A28" s="85"/>
      <c r="B28" s="66" t="s">
        <v>57</v>
      </c>
      <c r="C28" s="110" t="s">
        <v>58</v>
      </c>
      <c r="D28" s="111"/>
      <c r="E28" s="67">
        <f t="shared" ref="E28:Q28" si="10">E29</f>
        <v>0</v>
      </c>
      <c r="F28" s="67">
        <f t="shared" si="10"/>
        <v>0</v>
      </c>
      <c r="G28" s="67">
        <f t="shared" si="10"/>
        <v>0</v>
      </c>
      <c r="H28" s="67">
        <f t="shared" si="10"/>
        <v>0</v>
      </c>
      <c r="I28" s="67">
        <f t="shared" si="10"/>
        <v>0</v>
      </c>
      <c r="J28" s="67">
        <f t="shared" si="10"/>
        <v>0</v>
      </c>
      <c r="K28" s="67">
        <f t="shared" si="10"/>
        <v>0</v>
      </c>
      <c r="L28" s="67">
        <f t="shared" si="10"/>
        <v>0</v>
      </c>
      <c r="M28" s="67">
        <f t="shared" si="10"/>
        <v>0</v>
      </c>
      <c r="N28" s="67">
        <f t="shared" si="10"/>
        <v>0</v>
      </c>
      <c r="O28" s="67">
        <f t="shared" si="10"/>
        <v>0</v>
      </c>
      <c r="P28" s="67">
        <f t="shared" si="10"/>
        <v>0</v>
      </c>
      <c r="Q28" s="67">
        <f t="shared" si="10"/>
        <v>0</v>
      </c>
      <c r="S28" s="65"/>
    </row>
    <row r="29" spans="1:19" s="64" customFormat="1" ht="17.25" customHeight="1">
      <c r="A29" s="85"/>
      <c r="B29" s="68" t="s">
        <v>59</v>
      </c>
      <c r="C29" s="108" t="s">
        <v>60</v>
      </c>
      <c r="D29" s="109"/>
      <c r="E29" s="69">
        <f>SUMIF('PE2017'!$A$7:$A$619,'OP IFG'!B29,'PE2017'!$D$7:$D$619)</f>
        <v>0</v>
      </c>
      <c r="F29" s="69">
        <f>SUMIF('PE2017'!$A$7:$A$619,'OP IFG'!B29,'PE2017'!$E$7:$E$619)</f>
        <v>0</v>
      </c>
      <c r="G29" s="69">
        <f>SUMIF('PE2017'!$A$7:$A$619,'OP IFG'!B29,'PE2017'!$F$7:$F$619)</f>
        <v>0</v>
      </c>
      <c r="H29" s="69">
        <f>SUMIF('PE2017'!$A$7:$A$619,'OP IFG'!B29,'PE2017'!$G$7:$G$619)</f>
        <v>0</v>
      </c>
      <c r="I29" s="69">
        <f>SUMIF('PE2017'!$A$7:$A$619,'OP IFG'!B29,'PE2017'!$H$7:$H$619)</f>
        <v>0</v>
      </c>
      <c r="J29" s="69">
        <f>SUMIF('PE2017'!$A$7:$A$619,'OP IFG'!B29,'PE2017'!$I$7:$I$619)</f>
        <v>0</v>
      </c>
      <c r="K29" s="69">
        <f>SUMIF('PE2017'!$A$7:$A$619,'OP IFG'!B29,'PE2017'!$J$7:$J$619)</f>
        <v>0</v>
      </c>
      <c r="L29" s="69">
        <f>SUMIF('PE2017'!$A$7:$A$619,'OP IFG'!B29,'PE2017'!$K$7:$K$619)</f>
        <v>0</v>
      </c>
      <c r="M29" s="69">
        <f>SUMIF('PE2017'!$A$7:$A$619,'OP IFG'!B29,'PE2017'!$L$7:$L$619)</f>
        <v>0</v>
      </c>
      <c r="N29" s="69">
        <f>SUMIF('PE2017'!$A$7:$A$619,'OP IFG'!B29,'PE2017'!$M$7:$M$619)</f>
        <v>0</v>
      </c>
      <c r="O29" s="69">
        <f>SUMIF('PE2017'!$A$7:$A$619,'OP IFG'!B29,'PE2017'!N$7:$N$619)</f>
        <v>0</v>
      </c>
      <c r="P29" s="69"/>
      <c r="Q29" s="70">
        <f>SUM(E29:P29)</f>
        <v>0</v>
      </c>
      <c r="S29" s="65"/>
    </row>
    <row r="30" spans="1:19" s="64" customFormat="1" ht="17.25" customHeight="1">
      <c r="A30" s="85"/>
      <c r="B30" s="66" t="s">
        <v>61</v>
      </c>
      <c r="C30" s="110" t="s">
        <v>62</v>
      </c>
      <c r="D30" s="111"/>
      <c r="E30" s="67">
        <f t="shared" ref="E30:Q30" si="11">SUM(E31:E32)</f>
        <v>0</v>
      </c>
      <c r="F30" s="67">
        <f t="shared" si="11"/>
        <v>0</v>
      </c>
      <c r="G30" s="67">
        <f t="shared" si="11"/>
        <v>0</v>
      </c>
      <c r="H30" s="67">
        <f t="shared" si="11"/>
        <v>0</v>
      </c>
      <c r="I30" s="67">
        <f t="shared" si="11"/>
        <v>0</v>
      </c>
      <c r="J30" s="67">
        <f t="shared" si="11"/>
        <v>0</v>
      </c>
      <c r="K30" s="67">
        <f t="shared" si="11"/>
        <v>0</v>
      </c>
      <c r="L30" s="67">
        <f t="shared" si="11"/>
        <v>0</v>
      </c>
      <c r="M30" s="67">
        <f t="shared" si="11"/>
        <v>0</v>
      </c>
      <c r="N30" s="67">
        <f t="shared" si="11"/>
        <v>0</v>
      </c>
      <c r="O30" s="67">
        <f t="shared" si="11"/>
        <v>0</v>
      </c>
      <c r="P30" s="67">
        <f t="shared" si="11"/>
        <v>0</v>
      </c>
      <c r="Q30" s="67">
        <f t="shared" si="11"/>
        <v>0</v>
      </c>
      <c r="S30" s="65"/>
    </row>
    <row r="31" spans="1:19" s="64" customFormat="1" ht="17.25" customHeight="1">
      <c r="A31" s="85"/>
      <c r="B31" s="68" t="s">
        <v>63</v>
      </c>
      <c r="C31" s="108" t="s">
        <v>64</v>
      </c>
      <c r="D31" s="109"/>
      <c r="E31" s="69">
        <f>SUMIF('PE2017'!$A$7:$A$619,'OP IFG'!B31,'PE2017'!$D$7:$D$619)</f>
        <v>0</v>
      </c>
      <c r="F31" s="69"/>
      <c r="G31" s="69">
        <f>SUMIF('PE2017'!$A$7:$A$619,'OP IFG'!B31,'PE2017'!$F$7:$F$619)</f>
        <v>0</v>
      </c>
      <c r="H31" s="69">
        <f>SUMIF('PE2017'!$A$7:$A$619,'OP IFG'!B31,'PE2017'!$G$7:$G$619)</f>
        <v>0</v>
      </c>
      <c r="I31" s="69">
        <f>SUMIF('PE2017'!$A$7:$A$619,'OP IFG'!B31,'PE2017'!$H$7:$H$619)</f>
        <v>0</v>
      </c>
      <c r="J31" s="69">
        <f>SUMIF('PE2017'!$A$7:$A$619,'OP IFG'!B31,'PE2017'!$I$7:$I$619)</f>
        <v>0</v>
      </c>
      <c r="K31" s="69">
        <f>SUMIF('PE2017'!$A$7:$A$619,'OP IFG'!B31,'PE2017'!$J$7:$J$619)</f>
        <v>0</v>
      </c>
      <c r="L31" s="69">
        <f>SUMIF('PE2017'!$A$7:$A$619,'OP IFG'!B31,'PE2017'!$K$7:$K$619)</f>
        <v>0</v>
      </c>
      <c r="M31" s="69">
        <f>SUMIF('PE2017'!$A$7:$A$619,'OP IFG'!B31,'PE2017'!$L$7:$L$619)</f>
        <v>0</v>
      </c>
      <c r="N31" s="69">
        <f>SUMIF('PE2017'!$A$7:$A$619,'OP IFG'!B31,'PE2017'!$M$7:$M$619)</f>
        <v>0</v>
      </c>
      <c r="O31" s="69">
        <f>SUMIF('PE2017'!$A$7:$A$619,'OP IFG'!B31,'PE2017'!N$7:$N$619)</f>
        <v>0</v>
      </c>
      <c r="P31" s="69">
        <f>SUMIF('PE2017'!$A$7:$A$619,'OP IFG'!B21,'PE2017'!$O$7:$O$619)</f>
        <v>0</v>
      </c>
      <c r="Q31" s="70">
        <f>SUM(E31:P31)</f>
        <v>0</v>
      </c>
      <c r="S31" s="65"/>
    </row>
    <row r="32" spans="1:19" s="64" customFormat="1" ht="17.25" customHeight="1">
      <c r="A32" s="85"/>
      <c r="B32" s="68" t="s">
        <v>65</v>
      </c>
      <c r="C32" s="108" t="s">
        <v>66</v>
      </c>
      <c r="D32" s="109"/>
      <c r="E32" s="69">
        <f>SUMIF('PE2017'!$A$7:$A$619,'OP IFG'!B32,'PE2017'!$D$7:$D$619)</f>
        <v>0</v>
      </c>
      <c r="F32" s="69">
        <f>SUMIF('PE2017'!$A$7:$A$619,'OP IFG'!B32,'PE2017'!$E$7:$E$619)</f>
        <v>0</v>
      </c>
      <c r="G32" s="69">
        <f>SUMIF('PE2017'!$A$7:$A$619,'OP IFG'!B32,'PE2017'!$F$7:$F$619)</f>
        <v>0</v>
      </c>
      <c r="H32" s="69">
        <f>SUMIF('PE2017'!$A$7:$A$619,'OP IFG'!B32,'PE2017'!$G$7:$G$619)</f>
        <v>0</v>
      </c>
      <c r="I32" s="69">
        <f>SUMIF('PE2017'!$A$7:$A$619,'OP IFG'!B32,'PE2017'!$H$7:$H$619)</f>
        <v>0</v>
      </c>
      <c r="J32" s="69">
        <f>SUMIF('PE2017'!$A$7:$A$619,'OP IFG'!B32,'PE2017'!$I$7:$I$619)</f>
        <v>0</v>
      </c>
      <c r="K32" s="69">
        <f>SUMIF('PE2017'!$A$7:$A$619,'OP IFG'!B32,'PE2017'!$J$7:$J$619)</f>
        <v>0</v>
      </c>
      <c r="L32" s="69">
        <f>SUMIF('PE2017'!$A$7:$A$619,'OP IFG'!B32,'PE2017'!$K$7:$K$619)</f>
        <v>0</v>
      </c>
      <c r="M32" s="69">
        <f>SUMIF('PE2017'!$A$7:$A$619,'OP IFG'!B32,'PE2017'!$L$7:$L$619)</f>
        <v>0</v>
      </c>
      <c r="N32" s="69">
        <f>SUMIF('PE2017'!$A$7:$A$619,'OP IFG'!B32,'PE2017'!$M$7:$M$619)</f>
        <v>0</v>
      </c>
      <c r="O32" s="69">
        <f>SUMIF('PE2017'!$A$7:$A$619,'OP IFG'!B32,'PE2017'!N$7:$N$619)</f>
        <v>0</v>
      </c>
      <c r="P32" s="69"/>
      <c r="Q32" s="70">
        <f>SUM(E32:P32)</f>
        <v>0</v>
      </c>
      <c r="S32" s="65"/>
    </row>
    <row r="33" spans="1:19" s="64" customFormat="1" ht="17.25" customHeight="1">
      <c r="A33" s="85"/>
      <c r="B33" s="66" t="s">
        <v>67</v>
      </c>
      <c r="C33" s="110" t="s">
        <v>68</v>
      </c>
      <c r="D33" s="111"/>
      <c r="E33" s="67">
        <f t="shared" ref="E33:Q33" si="12">E34</f>
        <v>0</v>
      </c>
      <c r="F33" s="67">
        <f t="shared" si="12"/>
        <v>0</v>
      </c>
      <c r="G33" s="67">
        <f t="shared" si="12"/>
        <v>0</v>
      </c>
      <c r="H33" s="67">
        <f t="shared" si="12"/>
        <v>0</v>
      </c>
      <c r="I33" s="67">
        <f t="shared" si="12"/>
        <v>0</v>
      </c>
      <c r="J33" s="67">
        <f t="shared" si="12"/>
        <v>0</v>
      </c>
      <c r="K33" s="67">
        <f t="shared" si="12"/>
        <v>0</v>
      </c>
      <c r="L33" s="67">
        <f t="shared" si="12"/>
        <v>0</v>
      </c>
      <c r="M33" s="67">
        <f t="shared" si="12"/>
        <v>0</v>
      </c>
      <c r="N33" s="67">
        <f t="shared" si="12"/>
        <v>0</v>
      </c>
      <c r="O33" s="67">
        <f t="shared" si="12"/>
        <v>0</v>
      </c>
      <c r="P33" s="67">
        <f t="shared" si="12"/>
        <v>0</v>
      </c>
      <c r="Q33" s="67">
        <f t="shared" si="12"/>
        <v>0</v>
      </c>
      <c r="S33" s="65"/>
    </row>
    <row r="34" spans="1:19" s="64" customFormat="1" ht="17.25" customHeight="1">
      <c r="A34" s="85"/>
      <c r="B34" s="68" t="s">
        <v>69</v>
      </c>
      <c r="C34" s="108" t="s">
        <v>70</v>
      </c>
      <c r="D34" s="108"/>
      <c r="E34" s="69">
        <f>SUMIF('PE2017'!$A$7:$A$619,'OP IFG'!B34,'PE2017'!$D$7:$D$619)</f>
        <v>0</v>
      </c>
      <c r="F34" s="69">
        <f>SUMIF('PE2017'!$A$7:$A$619,'OP IFG'!B34,'PE2017'!$E$7:$E$619)</f>
        <v>0</v>
      </c>
      <c r="G34" s="69">
        <f>SUMIF('PE2017'!$A$7:$A$619,'OP IFG'!B34,'PE2017'!$F$7:$F$619)</f>
        <v>0</v>
      </c>
      <c r="H34" s="69">
        <f>SUMIF('PE2017'!$A$7:$A$619,'OP IFG'!B34,'PE2017'!$G$7:$G$619)</f>
        <v>0</v>
      </c>
      <c r="I34" s="69">
        <f>SUMIF('PE2017'!$A$7:$A$619,'OP IFG'!B34,'PE2017'!$H$7:$H$619)</f>
        <v>0</v>
      </c>
      <c r="J34" s="69">
        <f>SUMIF('PE2017'!$A$7:$A$619,'OP IFG'!B34,'PE2017'!$I$7:$I$619)</f>
        <v>0</v>
      </c>
      <c r="K34" s="69">
        <f>SUMIF('PE2017'!$A$7:$A$619,'OP IFG'!B34,'PE2017'!$J$7:$J$619)</f>
        <v>0</v>
      </c>
      <c r="L34" s="69">
        <f>SUMIF('PE2017'!$A$7:$A$619,'OP IFG'!B34,'PE2017'!$K$7:$K$619)</f>
        <v>0</v>
      </c>
      <c r="M34" s="69">
        <f>SUMIF('PE2017'!$A$7:$A$619,'OP IFG'!B34,'PE2017'!$L$7:$L$619)</f>
        <v>0</v>
      </c>
      <c r="N34" s="69">
        <f>SUMIF('PE2017'!$A$7:$A$619,'OP IFG'!B34,'PE2017'!$M$7:$M$619)</f>
        <v>0</v>
      </c>
      <c r="O34" s="69">
        <f>SUMIF('PE2017'!$A$7:$A$619,'OP IFG'!B34,'PE2017'!N$7:$N$619)</f>
        <v>0</v>
      </c>
      <c r="P34" s="69">
        <f>SUMIF('PE2017'!$A$7:$A$619,'OP IFG'!B24,'PE2017'!$O$7:$O$619)</f>
        <v>0</v>
      </c>
      <c r="Q34" s="70">
        <f>SUM(E34:P34)</f>
        <v>0</v>
      </c>
      <c r="S34" s="65"/>
    </row>
    <row r="35" spans="1:19" s="64" customFormat="1" ht="17.25" customHeight="1">
      <c r="A35" s="85"/>
      <c r="B35" s="66" t="s">
        <v>71</v>
      </c>
      <c r="C35" s="110" t="s">
        <v>72</v>
      </c>
      <c r="D35" s="118"/>
      <c r="E35" s="67">
        <f t="shared" ref="E35:Q35" si="13">E36</f>
        <v>10000</v>
      </c>
      <c r="F35" s="67">
        <f t="shared" si="13"/>
        <v>10000</v>
      </c>
      <c r="G35" s="67">
        <f t="shared" si="13"/>
        <v>10000</v>
      </c>
      <c r="H35" s="67">
        <f t="shared" si="13"/>
        <v>10000</v>
      </c>
      <c r="I35" s="67">
        <f t="shared" si="13"/>
        <v>10000</v>
      </c>
      <c r="J35" s="67">
        <f t="shared" si="13"/>
        <v>10000</v>
      </c>
      <c r="K35" s="67">
        <f t="shared" si="13"/>
        <v>10000</v>
      </c>
      <c r="L35" s="67">
        <f t="shared" si="13"/>
        <v>10000</v>
      </c>
      <c r="M35" s="67">
        <f t="shared" si="13"/>
        <v>10000</v>
      </c>
      <c r="N35" s="67">
        <f t="shared" si="13"/>
        <v>10000</v>
      </c>
      <c r="O35" s="67">
        <f t="shared" si="13"/>
        <v>10000</v>
      </c>
      <c r="P35" s="67">
        <f t="shared" si="13"/>
        <v>10000</v>
      </c>
      <c r="Q35" s="67">
        <f t="shared" si="13"/>
        <v>120000</v>
      </c>
      <c r="S35" s="65"/>
    </row>
    <row r="36" spans="1:19" s="64" customFormat="1" ht="17.25" customHeight="1">
      <c r="A36" s="85"/>
      <c r="B36" s="66" t="s">
        <v>73</v>
      </c>
      <c r="C36" s="110" t="s">
        <v>74</v>
      </c>
      <c r="D36" s="111"/>
      <c r="E36" s="67">
        <f t="shared" ref="E36:Q36" si="14">SUM(E37:E38)</f>
        <v>10000</v>
      </c>
      <c r="F36" s="67">
        <f t="shared" si="14"/>
        <v>10000</v>
      </c>
      <c r="G36" s="67">
        <f t="shared" si="14"/>
        <v>10000</v>
      </c>
      <c r="H36" s="67">
        <f t="shared" si="14"/>
        <v>10000</v>
      </c>
      <c r="I36" s="67">
        <f t="shared" si="14"/>
        <v>10000</v>
      </c>
      <c r="J36" s="67">
        <f t="shared" si="14"/>
        <v>10000</v>
      </c>
      <c r="K36" s="67">
        <f t="shared" si="14"/>
        <v>10000</v>
      </c>
      <c r="L36" s="67">
        <f t="shared" si="14"/>
        <v>10000</v>
      </c>
      <c r="M36" s="67">
        <f t="shared" si="14"/>
        <v>10000</v>
      </c>
      <c r="N36" s="67">
        <f t="shared" si="14"/>
        <v>10000</v>
      </c>
      <c r="O36" s="67">
        <f t="shared" si="14"/>
        <v>10000</v>
      </c>
      <c r="P36" s="67">
        <f t="shared" si="14"/>
        <v>10000</v>
      </c>
      <c r="Q36" s="67">
        <f t="shared" si="14"/>
        <v>120000</v>
      </c>
      <c r="S36" s="65"/>
    </row>
    <row r="37" spans="1:19" s="64" customFormat="1" ht="17.25" customHeight="1">
      <c r="A37" s="85"/>
      <c r="B37" s="68" t="s">
        <v>75</v>
      </c>
      <c r="C37" s="108" t="s">
        <v>1119</v>
      </c>
      <c r="D37" s="109"/>
      <c r="E37" s="69">
        <v>10000</v>
      </c>
      <c r="F37" s="69">
        <v>10000</v>
      </c>
      <c r="G37" s="69">
        <v>10000</v>
      </c>
      <c r="H37" s="69">
        <v>10000</v>
      </c>
      <c r="I37" s="69">
        <v>10000</v>
      </c>
      <c r="J37" s="69">
        <v>10000</v>
      </c>
      <c r="K37" s="69">
        <v>10000</v>
      </c>
      <c r="L37" s="69">
        <v>10000</v>
      </c>
      <c r="M37" s="69">
        <v>10000</v>
      </c>
      <c r="N37" s="69">
        <v>10000</v>
      </c>
      <c r="O37" s="69">
        <v>10000</v>
      </c>
      <c r="P37" s="69">
        <v>10000</v>
      </c>
      <c r="Q37" s="70">
        <f>SUM(E37:P37)</f>
        <v>120000</v>
      </c>
      <c r="S37" s="65"/>
    </row>
    <row r="38" spans="1:19" s="64" customFormat="1" ht="17.25" customHeight="1">
      <c r="A38" s="85"/>
      <c r="B38" s="68" t="s">
        <v>77</v>
      </c>
      <c r="C38" s="108" t="s">
        <v>78</v>
      </c>
      <c r="D38" s="10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70">
        <f>SUM(E38:P38)</f>
        <v>0</v>
      </c>
      <c r="S38" s="65"/>
    </row>
    <row r="39" spans="1:19" s="64" customFormat="1" ht="17.25" customHeight="1">
      <c r="A39" s="85"/>
      <c r="B39" s="66" t="s">
        <v>79</v>
      </c>
      <c r="C39" s="110" t="s">
        <v>80</v>
      </c>
      <c r="D39" s="118"/>
      <c r="E39" s="67">
        <f t="shared" ref="E39:Q39" si="15">E40+E42</f>
        <v>0</v>
      </c>
      <c r="F39" s="67">
        <f t="shared" si="15"/>
        <v>0</v>
      </c>
      <c r="G39" s="67">
        <f t="shared" si="15"/>
        <v>0</v>
      </c>
      <c r="H39" s="67">
        <f t="shared" si="15"/>
        <v>0</v>
      </c>
      <c r="I39" s="67">
        <f t="shared" si="15"/>
        <v>0</v>
      </c>
      <c r="J39" s="67">
        <f t="shared" si="15"/>
        <v>0</v>
      </c>
      <c r="K39" s="67">
        <f t="shared" si="15"/>
        <v>0</v>
      </c>
      <c r="L39" s="67">
        <f t="shared" si="15"/>
        <v>0</v>
      </c>
      <c r="M39" s="67">
        <f t="shared" si="15"/>
        <v>200000</v>
      </c>
      <c r="N39" s="67">
        <f t="shared" si="15"/>
        <v>0</v>
      </c>
      <c r="O39" s="67">
        <f t="shared" si="15"/>
        <v>0</v>
      </c>
      <c r="P39" s="67">
        <f t="shared" si="15"/>
        <v>0</v>
      </c>
      <c r="Q39" s="67">
        <f t="shared" si="15"/>
        <v>200000</v>
      </c>
      <c r="S39" s="65"/>
    </row>
    <row r="40" spans="1:19" s="64" customFormat="1" ht="17.25" customHeight="1">
      <c r="A40" s="85"/>
      <c r="B40" s="66" t="s">
        <v>81</v>
      </c>
      <c r="C40" s="110" t="s">
        <v>82</v>
      </c>
      <c r="D40" s="111"/>
      <c r="E40" s="67">
        <f t="shared" ref="E40:Q40" si="16">E41</f>
        <v>0</v>
      </c>
      <c r="F40" s="67">
        <f t="shared" si="16"/>
        <v>0</v>
      </c>
      <c r="G40" s="67">
        <f t="shared" si="16"/>
        <v>0</v>
      </c>
      <c r="H40" s="67">
        <f t="shared" si="16"/>
        <v>0</v>
      </c>
      <c r="I40" s="67">
        <f t="shared" si="16"/>
        <v>0</v>
      </c>
      <c r="J40" s="67">
        <f t="shared" si="16"/>
        <v>0</v>
      </c>
      <c r="K40" s="67">
        <f t="shared" si="16"/>
        <v>0</v>
      </c>
      <c r="L40" s="67">
        <f t="shared" si="16"/>
        <v>0</v>
      </c>
      <c r="M40" s="67">
        <f t="shared" si="16"/>
        <v>200000</v>
      </c>
      <c r="N40" s="67">
        <f t="shared" si="16"/>
        <v>0</v>
      </c>
      <c r="O40" s="67">
        <f t="shared" si="16"/>
        <v>0</v>
      </c>
      <c r="P40" s="67">
        <f t="shared" si="16"/>
        <v>0</v>
      </c>
      <c r="Q40" s="67">
        <f t="shared" si="16"/>
        <v>200000</v>
      </c>
      <c r="S40" s="65"/>
    </row>
    <row r="41" spans="1:19" s="64" customFormat="1" ht="17.25" customHeight="1">
      <c r="A41" s="85"/>
      <c r="B41" s="68" t="s">
        <v>83</v>
      </c>
      <c r="C41" s="108" t="s">
        <v>84</v>
      </c>
      <c r="D41" s="109"/>
      <c r="E41" s="69">
        <f>SUMIF('PE2017'!$A$7:$A$619,'OP IFG'!B41,'PE2017'!$D$7:$D$619)</f>
        <v>0</v>
      </c>
      <c r="F41" s="69">
        <f>SUMIF('PE2017'!$A$7:$A$619,'OP IFG'!B41,'PE2017'!$E$7:$E$619)</f>
        <v>0</v>
      </c>
      <c r="G41" s="69">
        <f>SUMIF('PE2017'!$A$7:$A$619,'OP IFG'!B41,'PE2017'!$F$7:$F$619)</f>
        <v>0</v>
      </c>
      <c r="H41" s="69">
        <f>SUMIF('PE2017'!$A$7:$A$619,'OP IFG'!B41,'PE2017'!$G$7:$G$619)</f>
        <v>0</v>
      </c>
      <c r="I41" s="69">
        <f>SUMIF('PE2017'!$A$7:$A$619,'OP IFG'!B41,'PE2017'!$H$7:$H$619)</f>
        <v>0</v>
      </c>
      <c r="J41" s="69">
        <f>SUMIF('PE2017'!$A$7:$A$619,'OP IFG'!B41,'PE2017'!$I$7:$I$619)</f>
        <v>0</v>
      </c>
      <c r="K41" s="69">
        <f>SUMIF('PE2017'!$A$7:$A$619,'OP IFG'!B41,'PE2017'!$J$7:$J$619)</f>
        <v>0</v>
      </c>
      <c r="L41" s="69">
        <f>SUMIF('PE2017'!$A$7:$A$619,'OP IFG'!B41,'PE2017'!$K$7:$K$619)</f>
        <v>0</v>
      </c>
      <c r="M41" s="69">
        <v>200000</v>
      </c>
      <c r="N41" s="69"/>
      <c r="O41" s="69">
        <f>SUMIF('PE2017'!$A$7:$A$619,'OP IFG'!B41,'PE2017'!N$7:$N$619)</f>
        <v>0</v>
      </c>
      <c r="P41" s="69"/>
      <c r="Q41" s="70">
        <f>SUM(E41:P41)</f>
        <v>200000</v>
      </c>
      <c r="S41" s="65"/>
    </row>
    <row r="42" spans="1:19" s="54" customFormat="1" ht="26.25" customHeight="1">
      <c r="A42" s="82"/>
      <c r="B42" s="66" t="s">
        <v>85</v>
      </c>
      <c r="C42" s="110" t="s">
        <v>86</v>
      </c>
      <c r="D42" s="111"/>
      <c r="E42" s="67">
        <f t="shared" ref="E42:Q42" si="17">SUM(E43:E44)</f>
        <v>0</v>
      </c>
      <c r="F42" s="67">
        <f t="shared" si="17"/>
        <v>0</v>
      </c>
      <c r="G42" s="67">
        <f t="shared" si="17"/>
        <v>0</v>
      </c>
      <c r="H42" s="67">
        <f t="shared" si="17"/>
        <v>0</v>
      </c>
      <c r="I42" s="67">
        <f t="shared" si="17"/>
        <v>0</v>
      </c>
      <c r="J42" s="67">
        <f t="shared" si="17"/>
        <v>0</v>
      </c>
      <c r="K42" s="67">
        <f t="shared" si="17"/>
        <v>0</v>
      </c>
      <c r="L42" s="67">
        <f t="shared" si="17"/>
        <v>0</v>
      </c>
      <c r="M42" s="67">
        <f t="shared" si="17"/>
        <v>0</v>
      </c>
      <c r="N42" s="67">
        <f t="shared" si="17"/>
        <v>0</v>
      </c>
      <c r="O42" s="67">
        <f t="shared" si="17"/>
        <v>0</v>
      </c>
      <c r="P42" s="67">
        <f t="shared" si="17"/>
        <v>0</v>
      </c>
      <c r="Q42" s="67">
        <f t="shared" si="17"/>
        <v>0</v>
      </c>
    </row>
    <row r="43" spans="1:19" s="54" customFormat="1" ht="17.25" customHeight="1">
      <c r="A43" s="82"/>
      <c r="B43" s="68" t="s">
        <v>87</v>
      </c>
      <c r="C43" s="108" t="s">
        <v>88</v>
      </c>
      <c r="D43" s="109"/>
      <c r="E43" s="69">
        <f>SUMIF('PE2017'!$A$7:$A$619,'OP IFG'!B43,'PE2017'!$D$7:$D$619)</f>
        <v>0</v>
      </c>
      <c r="F43" s="69">
        <f>SUMIF('PE2017'!$A$7:$A$619,'OP IFG'!B43,'PE2017'!$E$7:$E$619)</f>
        <v>0</v>
      </c>
      <c r="G43" s="69">
        <f>SUMIF('PE2017'!$A$7:$A$619,'OP IFG'!B43,'PE2017'!$F$7:$F$619)</f>
        <v>0</v>
      </c>
      <c r="H43" s="69">
        <f>SUMIF('PE2017'!$A$7:$A$619,'OP IFG'!B43,'PE2017'!$G$7:$G$619)</f>
        <v>0</v>
      </c>
      <c r="I43" s="69">
        <f>SUMIF('PE2017'!$A$7:$A$619,'OP IFG'!B43,'PE2017'!$H$7:$H$619)</f>
        <v>0</v>
      </c>
      <c r="J43" s="69">
        <f>SUMIF('PE2017'!$A$7:$A$619,'OP IFG'!B43,'PE2017'!$I$7:$I$619)</f>
        <v>0</v>
      </c>
      <c r="K43" s="69">
        <f>SUMIF('PE2017'!$A$7:$A$619,'OP IFG'!B43,'PE2017'!$J$7:$J$619)</f>
        <v>0</v>
      </c>
      <c r="L43" s="69">
        <f>SUMIF('PE2017'!$A$7:$A$619,'OP IFG'!B43,'PE2017'!$K$7:$K$619)</f>
        <v>0</v>
      </c>
      <c r="M43" s="69">
        <f>SUMIF('PE2017'!$A$7:$A$619,'OP IFG'!B43,'PE2017'!$L$7:$L$619)</f>
        <v>0</v>
      </c>
      <c r="N43" s="69">
        <f>SUMIF('PE2017'!$A$7:$A$619,'OP IFG'!B43,'PE2017'!$M$7:$M$619)</f>
        <v>0</v>
      </c>
      <c r="O43" s="69">
        <f>SUMIF('PE2017'!$A$7:$A$619,'OP IFG'!B43,'PE2017'!N$7:$N$619)</f>
        <v>0</v>
      </c>
      <c r="P43" s="69">
        <f>SUMIF('PE2017'!$A$7:$A$619,'OP IFG'!B33,'PE2017'!$O$7:$O$619)</f>
        <v>0</v>
      </c>
      <c r="Q43" s="70">
        <f>SUM(E43:P43)</f>
        <v>0</v>
      </c>
    </row>
    <row r="44" spans="1:19" ht="17.25" customHeight="1">
      <c r="B44" s="68" t="s">
        <v>89</v>
      </c>
      <c r="C44" s="108" t="s">
        <v>90</v>
      </c>
      <c r="D44" s="109"/>
      <c r="E44" s="69">
        <f>SUMIF('PE2017'!$A$7:$A$619,'OP IFG'!B44,'PE2017'!$D$7:$D$619)</f>
        <v>0</v>
      </c>
      <c r="F44" s="69">
        <f>SUMIF('PE2017'!$A$7:$A$619,'OP IFG'!B44,'PE2017'!$E$7:$E$619)</f>
        <v>0</v>
      </c>
      <c r="G44" s="69">
        <f>SUMIF('PE2017'!$A$7:$A$619,'OP IFG'!B44,'PE2017'!$F$7:$F$619)</f>
        <v>0</v>
      </c>
      <c r="H44" s="69">
        <f>SUMIF('PE2017'!$A$7:$A$619,'OP IFG'!B44,'PE2017'!$G$7:$G$619)</f>
        <v>0</v>
      </c>
      <c r="I44" s="69">
        <f>SUMIF('PE2017'!$A$7:$A$619,'OP IFG'!B44,'PE2017'!$H$7:$H$619)</f>
        <v>0</v>
      </c>
      <c r="J44" s="69">
        <f>SUMIF('PE2017'!$A$7:$A$619,'OP IFG'!B44,'PE2017'!$I$7:$I$619)</f>
        <v>0</v>
      </c>
      <c r="K44" s="69">
        <f>SUMIF('PE2017'!$A$7:$A$619,'OP IFG'!B44,'PE2017'!$J$7:$J$619)</f>
        <v>0</v>
      </c>
      <c r="L44" s="69">
        <f>SUMIF('PE2017'!$A$7:$A$619,'OP IFG'!B44,'PE2017'!$K$7:$K$619)</f>
        <v>0</v>
      </c>
      <c r="M44" s="69">
        <f>SUMIF('PE2017'!$A$7:$A$619,'OP IFG'!B44,'PE2017'!$L$7:$L$619)</f>
        <v>0</v>
      </c>
      <c r="N44" s="69">
        <f>SUMIF('PE2017'!$A$7:$A$619,'OP IFG'!B44,'PE2017'!$M$7:$M$619)</f>
        <v>0</v>
      </c>
      <c r="O44" s="69">
        <f>SUMIF('PE2017'!$A$7:$A$619,'OP IFG'!B44,'PE2017'!N$7:$N$619)</f>
        <v>0</v>
      </c>
      <c r="P44" s="69">
        <f>SUMIF('PE2017'!$A$7:$A$619,'OP IFG'!B34,'PE2017'!$O$7:$O$619)</f>
        <v>0</v>
      </c>
      <c r="Q44" s="70">
        <f>SUM(E44:P44)</f>
        <v>0</v>
      </c>
    </row>
    <row r="45" spans="1:19" s="54" customFormat="1" ht="26.25" customHeight="1">
      <c r="A45" s="82"/>
      <c r="B45" s="66" t="s">
        <v>91</v>
      </c>
      <c r="C45" s="110" t="s">
        <v>92</v>
      </c>
      <c r="D45" s="118"/>
      <c r="E45" s="67">
        <f t="shared" ref="E45:Q46" si="18">E46</f>
        <v>0</v>
      </c>
      <c r="F45" s="67">
        <f t="shared" si="18"/>
        <v>0</v>
      </c>
      <c r="G45" s="67">
        <f t="shared" si="18"/>
        <v>0</v>
      </c>
      <c r="H45" s="67">
        <f t="shared" si="18"/>
        <v>0</v>
      </c>
      <c r="I45" s="67">
        <f t="shared" si="18"/>
        <v>0</v>
      </c>
      <c r="J45" s="67">
        <f t="shared" si="18"/>
        <v>0</v>
      </c>
      <c r="K45" s="67">
        <f t="shared" si="18"/>
        <v>0</v>
      </c>
      <c r="L45" s="67">
        <f t="shared" si="18"/>
        <v>0</v>
      </c>
      <c r="M45" s="67">
        <f t="shared" si="18"/>
        <v>0</v>
      </c>
      <c r="N45" s="67">
        <f t="shared" si="18"/>
        <v>0</v>
      </c>
      <c r="O45" s="67">
        <f t="shared" si="18"/>
        <v>0</v>
      </c>
      <c r="P45" s="67">
        <f t="shared" si="18"/>
        <v>0</v>
      </c>
      <c r="Q45" s="67">
        <f t="shared" si="18"/>
        <v>0</v>
      </c>
    </row>
    <row r="46" spans="1:19" s="54" customFormat="1" ht="17.25" customHeight="1">
      <c r="A46" s="82"/>
      <c r="B46" s="66" t="s">
        <v>93</v>
      </c>
      <c r="C46" s="110" t="s">
        <v>94</v>
      </c>
      <c r="D46" s="111"/>
      <c r="E46" s="67">
        <f t="shared" si="18"/>
        <v>0</v>
      </c>
      <c r="F46" s="67">
        <f t="shared" si="18"/>
        <v>0</v>
      </c>
      <c r="G46" s="67">
        <f t="shared" si="18"/>
        <v>0</v>
      </c>
      <c r="H46" s="67">
        <f t="shared" si="18"/>
        <v>0</v>
      </c>
      <c r="I46" s="67">
        <f t="shared" si="18"/>
        <v>0</v>
      </c>
      <c r="J46" s="67">
        <f t="shared" si="18"/>
        <v>0</v>
      </c>
      <c r="K46" s="67">
        <f t="shared" si="18"/>
        <v>0</v>
      </c>
      <c r="L46" s="67">
        <f t="shared" si="18"/>
        <v>0</v>
      </c>
      <c r="M46" s="67">
        <f t="shared" si="18"/>
        <v>0</v>
      </c>
      <c r="N46" s="67">
        <f t="shared" si="18"/>
        <v>0</v>
      </c>
      <c r="O46" s="67">
        <f t="shared" si="18"/>
        <v>0</v>
      </c>
      <c r="P46" s="67">
        <f t="shared" si="18"/>
        <v>0</v>
      </c>
      <c r="Q46" s="67">
        <f t="shared" si="18"/>
        <v>0</v>
      </c>
    </row>
    <row r="47" spans="1:19" ht="17.25" customHeight="1">
      <c r="B47" s="68" t="s">
        <v>95</v>
      </c>
      <c r="C47" s="108" t="s">
        <v>96</v>
      </c>
      <c r="D47" s="109"/>
      <c r="E47" s="69">
        <f>SUMIF('PE2017'!$A$7:$A$619,'OP IFG'!B47,'PE2017'!$D$7:$D$619)</f>
        <v>0</v>
      </c>
      <c r="F47" s="69">
        <f>SUMIF('PE2017'!$A$7:$A$619,'OP IFG'!B47,'PE2017'!$E$7:$E$619)</f>
        <v>0</v>
      </c>
      <c r="G47" s="69">
        <f>SUMIF('PE2017'!$A$7:$A$619,'OP IFG'!B47,'PE2017'!$F$7:$F$619)</f>
        <v>0</v>
      </c>
      <c r="H47" s="69">
        <f>SUMIF('PE2017'!$A$7:$A$619,'OP IFG'!B47,'PE2017'!$G$7:$G$619)</f>
        <v>0</v>
      </c>
      <c r="I47" s="69">
        <f>SUMIF('PE2017'!$A$7:$A$619,'OP IFG'!B47,'PE2017'!$H$7:$H$619)</f>
        <v>0</v>
      </c>
      <c r="J47" s="69">
        <f>SUMIF('PE2017'!$A$7:$A$619,'OP IFG'!B47,'PE2017'!$I$7:$I$619)</f>
        <v>0</v>
      </c>
      <c r="K47" s="69">
        <f>SUMIF('PE2017'!$A$7:$A$619,'OP IFG'!B47,'PE2017'!$J$7:$J$619)</f>
        <v>0</v>
      </c>
      <c r="L47" s="69">
        <f>SUMIF('PE2017'!$A$7:$A$619,'OP IFG'!B47,'PE2017'!$K$7:$K$619)</f>
        <v>0</v>
      </c>
      <c r="M47" s="69">
        <f>SUMIF('PE2017'!$A$7:$A$619,'OP IFG'!B47,'PE2017'!$L$7:$L$619)</f>
        <v>0</v>
      </c>
      <c r="N47" s="69">
        <f>SUMIF('PE2017'!$A$7:$A$619,'OP IFG'!B47,'PE2017'!$M$7:$M$619)</f>
        <v>0</v>
      </c>
      <c r="O47" s="69">
        <f>SUMIF('PE2017'!$A$7:$A$619,'OP IFG'!B47,'PE2017'!N$7:$N$619)</f>
        <v>0</v>
      </c>
      <c r="P47" s="69">
        <f>SUMIF('PE2017'!$A$7:$A$619,'OP IFG'!B37,'PE2017'!$O$7:$O$619)</f>
        <v>0</v>
      </c>
      <c r="Q47" s="70">
        <f>SUM(E47:P47)</f>
        <v>0</v>
      </c>
    </row>
    <row r="48" spans="1:19" s="64" customFormat="1" ht="17.25" customHeight="1">
      <c r="A48" s="85"/>
      <c r="B48" s="62">
        <v>2000</v>
      </c>
      <c r="C48" s="114" t="s">
        <v>97</v>
      </c>
      <c r="D48" s="117"/>
      <c r="E48" s="65">
        <f t="shared" ref="E48:Q48" si="19">E49+E63+E72+E89+E100+E104+E113+E120</f>
        <v>222500</v>
      </c>
      <c r="F48" s="65">
        <f t="shared" si="19"/>
        <v>498500</v>
      </c>
      <c r="G48" s="65">
        <f t="shared" si="19"/>
        <v>17800</v>
      </c>
      <c r="H48" s="65">
        <f t="shared" si="19"/>
        <v>10500</v>
      </c>
      <c r="I48" s="65">
        <f t="shared" si="19"/>
        <v>9500</v>
      </c>
      <c r="J48" s="65">
        <f t="shared" si="19"/>
        <v>9500</v>
      </c>
      <c r="K48" s="65">
        <f t="shared" si="19"/>
        <v>9500</v>
      </c>
      <c r="L48" s="65">
        <f t="shared" si="19"/>
        <v>9500</v>
      </c>
      <c r="M48" s="65">
        <f t="shared" si="19"/>
        <v>9500</v>
      </c>
      <c r="N48" s="65">
        <f t="shared" si="19"/>
        <v>15800</v>
      </c>
      <c r="O48" s="65">
        <f t="shared" si="19"/>
        <v>9000</v>
      </c>
      <c r="P48" s="65">
        <f t="shared" si="19"/>
        <v>25000</v>
      </c>
      <c r="Q48" s="65">
        <f t="shared" si="19"/>
        <v>846600</v>
      </c>
      <c r="S48" s="65"/>
    </row>
    <row r="49" spans="1:17" s="54" customFormat="1" ht="26.25" customHeight="1">
      <c r="A49" s="82"/>
      <c r="B49" s="66">
        <v>2100</v>
      </c>
      <c r="C49" s="110" t="s">
        <v>98</v>
      </c>
      <c r="D49" s="118"/>
      <c r="E49" s="71">
        <f t="shared" ref="E49:Q49" si="20">E50+E52+E54+E56+E58+E61</f>
        <v>32500</v>
      </c>
      <c r="F49" s="71">
        <f t="shared" si="20"/>
        <v>43500</v>
      </c>
      <c r="G49" s="71">
        <f t="shared" si="20"/>
        <v>2500</v>
      </c>
      <c r="H49" s="71">
        <f t="shared" si="20"/>
        <v>2500</v>
      </c>
      <c r="I49" s="71">
        <f t="shared" si="20"/>
        <v>2500</v>
      </c>
      <c r="J49" s="71">
        <f t="shared" si="20"/>
        <v>2500</v>
      </c>
      <c r="K49" s="71">
        <f t="shared" si="20"/>
        <v>2500</v>
      </c>
      <c r="L49" s="71">
        <f t="shared" si="20"/>
        <v>2500</v>
      </c>
      <c r="M49" s="71">
        <f t="shared" si="20"/>
        <v>2500</v>
      </c>
      <c r="N49" s="71">
        <f t="shared" si="20"/>
        <v>2500</v>
      </c>
      <c r="O49" s="71">
        <f t="shared" si="20"/>
        <v>2000</v>
      </c>
      <c r="P49" s="71">
        <f t="shared" si="20"/>
        <v>4000</v>
      </c>
      <c r="Q49" s="71">
        <f t="shared" si="20"/>
        <v>102000</v>
      </c>
    </row>
    <row r="50" spans="1:17" s="54" customFormat="1" ht="17.25" customHeight="1">
      <c r="A50" s="82"/>
      <c r="B50" s="66">
        <v>211</v>
      </c>
      <c r="C50" s="110" t="s">
        <v>99</v>
      </c>
      <c r="D50" s="111"/>
      <c r="E50" s="71">
        <f t="shared" ref="E50:Q50" si="21">E51</f>
        <v>2500</v>
      </c>
      <c r="F50" s="71">
        <f t="shared" si="21"/>
        <v>3500</v>
      </c>
      <c r="G50" s="71">
        <f t="shared" si="21"/>
        <v>2500</v>
      </c>
      <c r="H50" s="71">
        <f t="shared" si="21"/>
        <v>2500</v>
      </c>
      <c r="I50" s="71">
        <f t="shared" si="21"/>
        <v>2500</v>
      </c>
      <c r="J50" s="71">
        <f t="shared" si="21"/>
        <v>2500</v>
      </c>
      <c r="K50" s="71">
        <f t="shared" si="21"/>
        <v>2500</v>
      </c>
      <c r="L50" s="71">
        <f t="shared" si="21"/>
        <v>2500</v>
      </c>
      <c r="M50" s="71">
        <f t="shared" si="21"/>
        <v>2500</v>
      </c>
      <c r="N50" s="71">
        <f t="shared" si="21"/>
        <v>2500</v>
      </c>
      <c r="O50" s="71">
        <f t="shared" si="21"/>
        <v>2000</v>
      </c>
      <c r="P50" s="71">
        <f t="shared" si="21"/>
        <v>0</v>
      </c>
      <c r="Q50" s="71">
        <f t="shared" si="21"/>
        <v>28000</v>
      </c>
    </row>
    <row r="51" spans="1:17" ht="17.25" customHeight="1">
      <c r="A51" s="85"/>
      <c r="B51" s="68">
        <v>21101</v>
      </c>
      <c r="C51" s="108" t="s">
        <v>100</v>
      </c>
      <c r="D51" s="109"/>
      <c r="E51" s="69">
        <f>SUMIF('PE2017'!$A$7:$A$619,'OP IFG'!B51,'PE2017'!$D$7:$D$619)</f>
        <v>2500</v>
      </c>
      <c r="F51" s="69">
        <f>SUMIF('PE2017'!$A$7:$A$619,'OP IFG'!B51,'PE2017'!$E$7:$E$619)</f>
        <v>3500</v>
      </c>
      <c r="G51" s="69">
        <f>SUMIF('PE2017'!$A$7:$A$619,'OP IFG'!B51,'PE2017'!$F$7:$F$619)</f>
        <v>2500</v>
      </c>
      <c r="H51" s="69">
        <f>SUMIF('PE2017'!$A$7:$A$619,'OP IFG'!B51,'PE2017'!$G$7:$G$619)</f>
        <v>2500</v>
      </c>
      <c r="I51" s="69">
        <f>SUMIF('PE2017'!$A$7:$A$619,'OP IFG'!B51,'PE2017'!$H$7:$H$619)</f>
        <v>2500</v>
      </c>
      <c r="J51" s="69">
        <f>SUMIF('PE2017'!$A$7:$A$619,'OP IFG'!B51,'PE2017'!$I$7:$I$619)</f>
        <v>2500</v>
      </c>
      <c r="K51" s="69">
        <f>SUMIF('PE2017'!$A$7:$A$619,'OP IFG'!B51,'PE2017'!$J$7:$J$619)</f>
        <v>2500</v>
      </c>
      <c r="L51" s="69">
        <f>SUMIF('PE2017'!$A$7:$A$619,'OP IFG'!B51,'PE2017'!$K$7:$K$619)</f>
        <v>2500</v>
      </c>
      <c r="M51" s="69">
        <f>SUMIF('PE2017'!$A$7:$A$619,'OP IFG'!B51,'PE2017'!$L$7:$L$619)</f>
        <v>2500</v>
      </c>
      <c r="N51" s="69">
        <f>SUMIF('PE2017'!$A$7:$A$619,'OP IFG'!B51,'PE2017'!$M$7:$M$619)</f>
        <v>2500</v>
      </c>
      <c r="O51" s="69">
        <f>SUMIF('PE2017'!$A$7:$A$619,'OP IFG'!B51,'PE2017'!N$7:$N$619)</f>
        <v>2000</v>
      </c>
      <c r="P51" s="69">
        <f>SUMIF('PE2017'!$A$7:$A$619,'OP IFG'!B41,'PE2017'!$O$7:$O$619)</f>
        <v>0</v>
      </c>
      <c r="Q51" s="70">
        <f>SUM(E51:P51)</f>
        <v>28000</v>
      </c>
    </row>
    <row r="52" spans="1:17" s="54" customFormat="1" ht="17.25" customHeight="1">
      <c r="A52" s="82"/>
      <c r="B52" s="66">
        <v>212</v>
      </c>
      <c r="C52" s="110" t="s">
        <v>101</v>
      </c>
      <c r="D52" s="111"/>
      <c r="E52" s="71">
        <f t="shared" ref="E52:Q52" si="22">E53</f>
        <v>30000</v>
      </c>
      <c r="F52" s="71">
        <f t="shared" si="22"/>
        <v>40000</v>
      </c>
      <c r="G52" s="71">
        <f t="shared" si="22"/>
        <v>0</v>
      </c>
      <c r="H52" s="71">
        <f t="shared" si="22"/>
        <v>0</v>
      </c>
      <c r="I52" s="71">
        <f t="shared" si="22"/>
        <v>0</v>
      </c>
      <c r="J52" s="71">
        <f t="shared" si="22"/>
        <v>0</v>
      </c>
      <c r="K52" s="71">
        <f t="shared" si="22"/>
        <v>0</v>
      </c>
      <c r="L52" s="71">
        <f t="shared" si="22"/>
        <v>0</v>
      </c>
      <c r="M52" s="71">
        <f t="shared" si="22"/>
        <v>0</v>
      </c>
      <c r="N52" s="71">
        <f t="shared" si="22"/>
        <v>0</v>
      </c>
      <c r="O52" s="71">
        <f t="shared" si="22"/>
        <v>0</v>
      </c>
      <c r="P52" s="71">
        <f t="shared" si="22"/>
        <v>0</v>
      </c>
      <c r="Q52" s="71">
        <f t="shared" si="22"/>
        <v>70000</v>
      </c>
    </row>
    <row r="53" spans="1:17" ht="17.25" customHeight="1">
      <c r="B53" s="68">
        <v>21201</v>
      </c>
      <c r="C53" s="108" t="s">
        <v>102</v>
      </c>
      <c r="D53" s="109"/>
      <c r="E53" s="69">
        <v>30000</v>
      </c>
      <c r="F53" s="69">
        <v>40000</v>
      </c>
      <c r="G53" s="69">
        <f>SUMIF('PE2017'!$A$7:$A$619,'OP IFG'!B53,'PE2017'!$F$7:$F$619)</f>
        <v>0</v>
      </c>
      <c r="H53" s="69">
        <f>SUMIF('PE2017'!$A$7:$A$619,'OP IFG'!B53,'PE2017'!$G$7:$G$619)</f>
        <v>0</v>
      </c>
      <c r="I53" s="69">
        <f>SUMIF('PE2017'!$A$7:$A$619,'OP IFG'!B53,'PE2017'!$H$7:$H$619)</f>
        <v>0</v>
      </c>
      <c r="J53" s="69">
        <f>SUMIF('PE2017'!$A$7:$A$619,'OP IFG'!B53,'PE2017'!$I$7:$I$619)</f>
        <v>0</v>
      </c>
      <c r="K53" s="69">
        <f>SUMIF('PE2017'!$A$7:$A$619,'OP IFG'!B53,'PE2017'!$J$7:$J$619)</f>
        <v>0</v>
      </c>
      <c r="L53" s="69">
        <f>SUMIF('PE2017'!$A$7:$A$619,'OP IFG'!B53,'PE2017'!$K$7:$K$619)</f>
        <v>0</v>
      </c>
      <c r="M53" s="69">
        <f>SUMIF('PE2017'!$A$7:$A$619,'OP IFG'!B53,'PE2017'!$L$7:$L$619)</f>
        <v>0</v>
      </c>
      <c r="N53" s="69">
        <f>SUMIF('PE2017'!$A$7:$A$619,'OP IFG'!B53,'PE2017'!$M$7:$M$619)</f>
        <v>0</v>
      </c>
      <c r="O53" s="69">
        <f>SUMIF('PE2017'!$A$7:$A$619,'OP IFG'!B53,'PE2017'!N$7:$N$619)</f>
        <v>0</v>
      </c>
      <c r="P53" s="69">
        <f>SUMIF('PE2017'!$A$7:$A$619,'OP IFG'!B43,'PE2017'!$O$7:$O$619)</f>
        <v>0</v>
      </c>
      <c r="Q53" s="70">
        <f>SUM(E53:P53)</f>
        <v>70000</v>
      </c>
    </row>
    <row r="54" spans="1:17" s="54" customFormat="1" ht="17.25" customHeight="1">
      <c r="A54" s="82"/>
      <c r="B54" s="66">
        <v>215</v>
      </c>
      <c r="C54" s="110" t="s">
        <v>103</v>
      </c>
      <c r="D54" s="111"/>
      <c r="E54" s="71">
        <f t="shared" ref="E54:Q54" si="23">E55</f>
        <v>0</v>
      </c>
      <c r="F54" s="71">
        <f t="shared" si="23"/>
        <v>0</v>
      </c>
      <c r="G54" s="71">
        <f t="shared" si="23"/>
        <v>0</v>
      </c>
      <c r="H54" s="71">
        <f t="shared" si="23"/>
        <v>0</v>
      </c>
      <c r="I54" s="71">
        <f t="shared" si="23"/>
        <v>0</v>
      </c>
      <c r="J54" s="71">
        <f t="shared" si="23"/>
        <v>0</v>
      </c>
      <c r="K54" s="71">
        <f t="shared" si="23"/>
        <v>0</v>
      </c>
      <c r="L54" s="71">
        <f t="shared" si="23"/>
        <v>0</v>
      </c>
      <c r="M54" s="71">
        <f t="shared" si="23"/>
        <v>0</v>
      </c>
      <c r="N54" s="71">
        <f t="shared" si="23"/>
        <v>0</v>
      </c>
      <c r="O54" s="71">
        <f t="shared" si="23"/>
        <v>0</v>
      </c>
      <c r="P54" s="71">
        <f t="shared" si="23"/>
        <v>0</v>
      </c>
      <c r="Q54" s="71">
        <f t="shared" si="23"/>
        <v>0</v>
      </c>
    </row>
    <row r="55" spans="1:17" ht="17.25" customHeight="1">
      <c r="B55" s="68">
        <v>21501</v>
      </c>
      <c r="C55" s="108" t="s">
        <v>104</v>
      </c>
      <c r="D55" s="109"/>
      <c r="E55" s="69">
        <f>SUMIF('PE2017'!$A$7:$A$619,'OP IFG'!B55,'PE2017'!$D$7:$D$619)</f>
        <v>0</v>
      </c>
      <c r="F55" s="69">
        <f>SUMIF('PE2017'!$A$7:$A$619,'OP IFG'!B55,'PE2017'!$E$7:$E$619)</f>
        <v>0</v>
      </c>
      <c r="G55" s="69">
        <f>SUMIF('PE2017'!$A$7:$A$619,'OP IFG'!B55,'PE2017'!$F$7:$F$619)</f>
        <v>0</v>
      </c>
      <c r="H55" s="69">
        <f>SUMIF('PE2017'!$A$7:$A$619,'OP IFG'!B55,'PE2017'!$G$7:$G$619)</f>
        <v>0</v>
      </c>
      <c r="I55" s="69">
        <f>SUMIF('PE2017'!$A$7:$A$619,'OP IFG'!B55,'PE2017'!$H$7:$H$619)</f>
        <v>0</v>
      </c>
      <c r="J55" s="69">
        <f>SUMIF('PE2017'!$A$7:$A$619,'OP IFG'!B55,'PE2017'!$I$7:$I$619)</f>
        <v>0</v>
      </c>
      <c r="K55" s="69">
        <f>SUMIF('PE2017'!$A$7:$A$619,'OP IFG'!B55,'PE2017'!$J$7:$J$619)</f>
        <v>0</v>
      </c>
      <c r="L55" s="69">
        <f>SUMIF('PE2017'!$A$7:$A$619,'OP IFG'!B55,'PE2017'!$K$7:$K$619)</f>
        <v>0</v>
      </c>
      <c r="M55" s="69">
        <f>SUMIF('PE2017'!$A$7:$A$619,'OP IFG'!B55,'PE2017'!$L$7:$L$619)</f>
        <v>0</v>
      </c>
      <c r="N55" s="69">
        <f>SUMIF('PE2017'!$A$7:$A$619,'OP IFG'!B55,'PE2017'!$M$7:$M$619)</f>
        <v>0</v>
      </c>
      <c r="O55" s="69">
        <f>SUMIF('PE2017'!$A$7:$A$619,'OP IFG'!B55,'PE2017'!N$7:$N$619)</f>
        <v>0</v>
      </c>
      <c r="P55" s="69">
        <f>SUMIF('PE2017'!$A$7:$A$619,'OP IFG'!B45,'PE2017'!$O$7:$O$619)</f>
        <v>0</v>
      </c>
      <c r="Q55" s="70">
        <f>SUM(E55:P55)</f>
        <v>0</v>
      </c>
    </row>
    <row r="56" spans="1:17" s="54" customFormat="1" ht="17.25" customHeight="1">
      <c r="A56" s="82"/>
      <c r="B56" s="66">
        <v>216</v>
      </c>
      <c r="C56" s="110" t="s">
        <v>105</v>
      </c>
      <c r="D56" s="111"/>
      <c r="E56" s="71">
        <f t="shared" ref="E56:Q56" si="24">E57</f>
        <v>0</v>
      </c>
      <c r="F56" s="71">
        <f t="shared" si="24"/>
        <v>0</v>
      </c>
      <c r="G56" s="71">
        <f t="shared" si="24"/>
        <v>0</v>
      </c>
      <c r="H56" s="71">
        <f t="shared" si="24"/>
        <v>0</v>
      </c>
      <c r="I56" s="71">
        <f t="shared" si="24"/>
        <v>0</v>
      </c>
      <c r="J56" s="71">
        <f t="shared" si="24"/>
        <v>0</v>
      </c>
      <c r="K56" s="71">
        <f t="shared" si="24"/>
        <v>0</v>
      </c>
      <c r="L56" s="71">
        <f t="shared" si="24"/>
        <v>0</v>
      </c>
      <c r="M56" s="71">
        <f t="shared" si="24"/>
        <v>0</v>
      </c>
      <c r="N56" s="71">
        <f t="shared" si="24"/>
        <v>0</v>
      </c>
      <c r="O56" s="71">
        <f t="shared" si="24"/>
        <v>0</v>
      </c>
      <c r="P56" s="71">
        <f t="shared" si="24"/>
        <v>0</v>
      </c>
      <c r="Q56" s="71">
        <f t="shared" si="24"/>
        <v>0</v>
      </c>
    </row>
    <row r="57" spans="1:17" ht="17.25" customHeight="1">
      <c r="B57" s="68">
        <v>21601</v>
      </c>
      <c r="C57" s="108" t="s">
        <v>106</v>
      </c>
      <c r="D57" s="109"/>
      <c r="E57" s="69">
        <f>SUMIF('PE2017'!$A$7:$A$619,'OP IFG'!B57,'PE2017'!$D$7:$D$619)</f>
        <v>0</v>
      </c>
      <c r="F57" s="69">
        <f>SUMIF('PE2017'!$A$7:$A$619,'OP IFG'!B57,'PE2017'!$E$7:$E$619)</f>
        <v>0</v>
      </c>
      <c r="G57" s="69">
        <f>SUMIF('PE2017'!$A$7:$A$619,'OP IFG'!B57,'PE2017'!$F$7:$F$619)</f>
        <v>0</v>
      </c>
      <c r="H57" s="69">
        <f>SUMIF('PE2017'!$A$7:$A$619,'OP IFG'!B57,'PE2017'!$G$7:$G$619)</f>
        <v>0</v>
      </c>
      <c r="I57" s="69">
        <f>SUMIF('PE2017'!$A$7:$A$619,'OP IFG'!B57,'PE2017'!$H$7:$H$619)</f>
        <v>0</v>
      </c>
      <c r="J57" s="69">
        <f>SUMIF('PE2017'!$A$7:$A$619,'OP IFG'!B57,'PE2017'!$I$7:$I$619)</f>
        <v>0</v>
      </c>
      <c r="K57" s="69">
        <f>SUMIF('PE2017'!$A$7:$A$619,'OP IFG'!B57,'PE2017'!$J$7:$J$619)</f>
        <v>0</v>
      </c>
      <c r="L57" s="69">
        <f>SUMIF('PE2017'!$A$7:$A$619,'OP IFG'!B57,'PE2017'!$K$7:$K$619)</f>
        <v>0</v>
      </c>
      <c r="M57" s="69">
        <f>SUMIF('PE2017'!$A$7:$A$619,'OP IFG'!B57,'PE2017'!$L$7:$L$619)</f>
        <v>0</v>
      </c>
      <c r="N57" s="69">
        <f>SUMIF('PE2017'!$A$7:$A$619,'OP IFG'!B57,'PE2017'!$M$7:$M$619)</f>
        <v>0</v>
      </c>
      <c r="O57" s="69">
        <f>SUMIF('PE2017'!$A$7:$A$619,'OP IFG'!B57,'PE2017'!N$7:$N$619)</f>
        <v>0</v>
      </c>
      <c r="P57" s="69">
        <f>SUMIF('PE2017'!$A$7:$A$619,'OP IFG'!B47,'PE2017'!$O$7:$O$619)</f>
        <v>0</v>
      </c>
      <c r="Q57" s="70">
        <f>SUM(E57:P57)</f>
        <v>0</v>
      </c>
    </row>
    <row r="58" spans="1:17" s="54" customFormat="1" ht="17.25" customHeight="1">
      <c r="A58" s="82"/>
      <c r="B58" s="66">
        <v>217</v>
      </c>
      <c r="C58" s="110" t="s">
        <v>107</v>
      </c>
      <c r="D58" s="111"/>
      <c r="E58" s="71">
        <f t="shared" ref="E58:Q58" si="25">SUM(E59:E60)</f>
        <v>0</v>
      </c>
      <c r="F58" s="71">
        <f t="shared" si="25"/>
        <v>0</v>
      </c>
      <c r="G58" s="71">
        <f t="shared" si="25"/>
        <v>0</v>
      </c>
      <c r="H58" s="71">
        <f t="shared" si="25"/>
        <v>0</v>
      </c>
      <c r="I58" s="71">
        <f t="shared" si="25"/>
        <v>0</v>
      </c>
      <c r="J58" s="71">
        <f t="shared" si="25"/>
        <v>0</v>
      </c>
      <c r="K58" s="71">
        <f t="shared" si="25"/>
        <v>0</v>
      </c>
      <c r="L58" s="71">
        <f t="shared" si="25"/>
        <v>0</v>
      </c>
      <c r="M58" s="71">
        <f t="shared" si="25"/>
        <v>0</v>
      </c>
      <c r="N58" s="71">
        <f t="shared" si="25"/>
        <v>0</v>
      </c>
      <c r="O58" s="71">
        <f t="shared" si="25"/>
        <v>0</v>
      </c>
      <c r="P58" s="71">
        <f t="shared" si="25"/>
        <v>4000</v>
      </c>
      <c r="Q58" s="71">
        <f t="shared" si="25"/>
        <v>4000</v>
      </c>
    </row>
    <row r="59" spans="1:17" ht="17.25" customHeight="1">
      <c r="B59" s="68">
        <v>21701</v>
      </c>
      <c r="C59" s="108" t="s">
        <v>108</v>
      </c>
      <c r="D59" s="109"/>
      <c r="E59" s="69">
        <f>SUMIF('PE2017'!$A$7:$A$619,'OP IFG'!B59,'PE2017'!$D$7:$D$619)</f>
        <v>0</v>
      </c>
      <c r="F59" s="69">
        <f>SUMIF('PE2017'!$A$7:$A$619,'OP IFG'!B59,'PE2017'!$E$7:$E$619)</f>
        <v>0</v>
      </c>
      <c r="G59" s="69">
        <f>SUMIF('PE2017'!$A$7:$A$619,'OP IFG'!B59,'PE2017'!$F$7:$F$619)</f>
        <v>0</v>
      </c>
      <c r="H59" s="69">
        <f>SUMIF('PE2017'!$A$7:$A$619,'OP IFG'!B59,'PE2017'!$G$7:$G$619)</f>
        <v>0</v>
      </c>
      <c r="I59" s="69">
        <f>SUMIF('PE2017'!$A$7:$A$619,'OP IFG'!B59,'PE2017'!$H$7:$H$619)</f>
        <v>0</v>
      </c>
      <c r="J59" s="69">
        <f>SUMIF('PE2017'!$A$7:$A$619,'OP IFG'!B59,'PE2017'!$I$7:$I$619)</f>
        <v>0</v>
      </c>
      <c r="K59" s="69">
        <f>SUMIF('PE2017'!$A$7:$A$619,'OP IFG'!B59,'PE2017'!$J$7:$J$619)</f>
        <v>0</v>
      </c>
      <c r="L59" s="69">
        <f>SUMIF('PE2017'!$A$7:$A$619,'OP IFG'!B59,'PE2017'!$K$7:$K$619)</f>
        <v>0</v>
      </c>
      <c r="M59" s="69">
        <f>SUMIF('PE2017'!$A$7:$A$619,'OP IFG'!B59,'PE2017'!$L$7:$L$619)</f>
        <v>0</v>
      </c>
      <c r="N59" s="69">
        <f>SUMIF('PE2017'!$A$7:$A$619,'OP IFG'!B59,'PE2017'!$M$7:$M$619)</f>
        <v>0</v>
      </c>
      <c r="O59" s="69">
        <f>SUMIF('PE2017'!$A$7:$A$619,'OP IFG'!B59,'PE2017'!N$7:$N$619)</f>
        <v>0</v>
      </c>
      <c r="P59" s="69">
        <f>SUMIF('PE2017'!$A$7:$A$619,'OP IFG'!B49,'PE2017'!$O$7:$O$619)</f>
        <v>2000</v>
      </c>
      <c r="Q59" s="70">
        <f>SUM(E59:P59)</f>
        <v>2000</v>
      </c>
    </row>
    <row r="60" spans="1:17" ht="17.25" customHeight="1">
      <c r="B60" s="68">
        <v>21702</v>
      </c>
      <c r="C60" s="108" t="s">
        <v>109</v>
      </c>
      <c r="D60" s="109"/>
      <c r="E60" s="69">
        <f>SUMIF('PE2017'!$A$7:$A$619,'OP IFG'!B60,'PE2017'!$D$7:$D$619)</f>
        <v>0</v>
      </c>
      <c r="F60" s="69">
        <f>SUMIF('PE2017'!$A$7:$A$619,'OP IFG'!B60,'PE2017'!$E$7:$E$619)</f>
        <v>0</v>
      </c>
      <c r="G60" s="69">
        <f>SUMIF('PE2017'!$A$7:$A$619,'OP IFG'!B60,'PE2017'!$F$7:$F$619)</f>
        <v>0</v>
      </c>
      <c r="H60" s="69">
        <f>SUMIF('PE2017'!$A$7:$A$619,'OP IFG'!B60,'PE2017'!$G$7:$G$619)</f>
        <v>0</v>
      </c>
      <c r="I60" s="69">
        <f>SUMIF('PE2017'!$A$7:$A$619,'OP IFG'!B60,'PE2017'!$H$7:$H$619)</f>
        <v>0</v>
      </c>
      <c r="J60" s="69">
        <f>SUMIF('PE2017'!$A$7:$A$619,'OP IFG'!B60,'PE2017'!$I$7:$I$619)</f>
        <v>0</v>
      </c>
      <c r="K60" s="69">
        <f>SUMIF('PE2017'!$A$7:$A$619,'OP IFG'!B60,'PE2017'!$J$7:$J$619)</f>
        <v>0</v>
      </c>
      <c r="L60" s="69">
        <f>SUMIF('PE2017'!$A$7:$A$619,'OP IFG'!B60,'PE2017'!$K$7:$K$619)</f>
        <v>0</v>
      </c>
      <c r="M60" s="69">
        <f>SUMIF('PE2017'!$A$7:$A$619,'OP IFG'!B60,'PE2017'!$L$7:$L$619)</f>
        <v>0</v>
      </c>
      <c r="N60" s="69">
        <f>SUMIF('PE2017'!$A$7:$A$619,'OP IFG'!B60,'PE2017'!$M$7:$M$619)</f>
        <v>0</v>
      </c>
      <c r="O60" s="69">
        <f>SUMIF('PE2017'!$A$7:$A$619,'OP IFG'!B60,'PE2017'!N$7:$N$619)</f>
        <v>0</v>
      </c>
      <c r="P60" s="69">
        <f>SUMIF('PE2017'!$A$7:$A$619,'OP IFG'!B50,'PE2017'!$O$7:$O$619)</f>
        <v>2000</v>
      </c>
      <c r="Q60" s="70">
        <f>SUM(E60:P60)</f>
        <v>2000</v>
      </c>
    </row>
    <row r="61" spans="1:17" s="54" customFormat="1" ht="17.25" customHeight="1">
      <c r="A61" s="82"/>
      <c r="B61" s="66">
        <v>218</v>
      </c>
      <c r="C61" s="110" t="s">
        <v>110</v>
      </c>
      <c r="D61" s="111"/>
      <c r="E61" s="71">
        <f t="shared" ref="E61:Q61" si="26">E62</f>
        <v>0</v>
      </c>
      <c r="F61" s="71">
        <f t="shared" si="26"/>
        <v>0</v>
      </c>
      <c r="G61" s="71">
        <f t="shared" si="26"/>
        <v>0</v>
      </c>
      <c r="H61" s="71">
        <f t="shared" si="26"/>
        <v>0</v>
      </c>
      <c r="I61" s="71">
        <f t="shared" si="26"/>
        <v>0</v>
      </c>
      <c r="J61" s="71">
        <f t="shared" si="26"/>
        <v>0</v>
      </c>
      <c r="K61" s="71">
        <f t="shared" si="26"/>
        <v>0</v>
      </c>
      <c r="L61" s="71">
        <f t="shared" si="26"/>
        <v>0</v>
      </c>
      <c r="M61" s="71">
        <f t="shared" si="26"/>
        <v>0</v>
      </c>
      <c r="N61" s="71">
        <f t="shared" si="26"/>
        <v>0</v>
      </c>
      <c r="O61" s="71">
        <f t="shared" si="26"/>
        <v>0</v>
      </c>
      <c r="P61" s="71">
        <f t="shared" si="26"/>
        <v>0</v>
      </c>
      <c r="Q61" s="71">
        <f t="shared" si="26"/>
        <v>0</v>
      </c>
    </row>
    <row r="62" spans="1:17" ht="17.25" customHeight="1">
      <c r="B62" s="68">
        <v>21801</v>
      </c>
      <c r="C62" s="108" t="s">
        <v>111</v>
      </c>
      <c r="D62" s="109"/>
      <c r="E62" s="69">
        <f>SUMIF('PE2017'!$A$7:$A$619,'OP IFG'!B62,'PE2017'!$D$7:$D$619)</f>
        <v>0</v>
      </c>
      <c r="F62" s="69">
        <f>SUMIF('PE2017'!$A$7:$A$619,'OP IFG'!B62,'PE2017'!$E$7:$E$619)</f>
        <v>0</v>
      </c>
      <c r="G62" s="69">
        <f>SUMIF('PE2017'!$A$7:$A$619,'OP IFG'!B62,'PE2017'!$F$7:$F$619)</f>
        <v>0</v>
      </c>
      <c r="H62" s="69">
        <f>SUMIF('PE2017'!$A$7:$A$619,'OP IFG'!B62,'PE2017'!$G$7:$G$619)</f>
        <v>0</v>
      </c>
      <c r="I62" s="69">
        <f>SUMIF('PE2017'!$A$7:$A$619,'OP IFG'!B62,'PE2017'!$H$7:$H$619)</f>
        <v>0</v>
      </c>
      <c r="J62" s="69">
        <f>SUMIF('PE2017'!$A$7:$A$619,'OP IFG'!B62,'PE2017'!$I$7:$I$619)</f>
        <v>0</v>
      </c>
      <c r="K62" s="69">
        <f>SUMIF('PE2017'!$A$7:$A$619,'OP IFG'!B62,'PE2017'!$J$7:$J$619)</f>
        <v>0</v>
      </c>
      <c r="L62" s="69">
        <f>SUMIF('PE2017'!$A$7:$A$619,'OP IFG'!B62,'PE2017'!$K$7:$K$619)</f>
        <v>0</v>
      </c>
      <c r="M62" s="69">
        <f>SUMIF('PE2017'!$A$7:$A$619,'OP IFG'!B62,'PE2017'!$L$7:$L$619)</f>
        <v>0</v>
      </c>
      <c r="N62" s="69">
        <f>SUMIF('PE2017'!$A$7:$A$619,'OP IFG'!B62,'PE2017'!$M$7:$M$619)</f>
        <v>0</v>
      </c>
      <c r="O62" s="69">
        <f>SUMIF('PE2017'!$A$7:$A$619,'OP IFG'!B62,'PE2017'!N$7:$N$619)</f>
        <v>0</v>
      </c>
      <c r="P62" s="69">
        <f>SUMIF('PE2017'!$A$7:$A$619,'OP IFG'!B52,'PE2017'!$O$7:$O$619)</f>
        <v>0</v>
      </c>
      <c r="Q62" s="70">
        <f>SUM(E62:P62)</f>
        <v>0</v>
      </c>
    </row>
    <row r="63" spans="1:17" s="54" customFormat="1" ht="17.25" customHeight="1">
      <c r="A63" s="82"/>
      <c r="B63" s="66">
        <v>2200</v>
      </c>
      <c r="C63" s="110" t="s">
        <v>112</v>
      </c>
      <c r="D63" s="111"/>
      <c r="E63" s="71">
        <f t="shared" ref="E63:Q63" si="27">E64+E68+E70</f>
        <v>0</v>
      </c>
      <c r="F63" s="71">
        <f t="shared" si="27"/>
        <v>0</v>
      </c>
      <c r="G63" s="71">
        <f t="shared" si="27"/>
        <v>0</v>
      </c>
      <c r="H63" s="71">
        <f t="shared" si="27"/>
        <v>0</v>
      </c>
      <c r="I63" s="71">
        <f t="shared" si="27"/>
        <v>0</v>
      </c>
      <c r="J63" s="71">
        <f t="shared" si="27"/>
        <v>0</v>
      </c>
      <c r="K63" s="71">
        <f t="shared" si="27"/>
        <v>0</v>
      </c>
      <c r="L63" s="71">
        <f t="shared" si="27"/>
        <v>0</v>
      </c>
      <c r="M63" s="71">
        <f t="shared" si="27"/>
        <v>0</v>
      </c>
      <c r="N63" s="71">
        <f t="shared" si="27"/>
        <v>0</v>
      </c>
      <c r="O63" s="71">
        <f t="shared" si="27"/>
        <v>0</v>
      </c>
      <c r="P63" s="71">
        <f t="shared" si="27"/>
        <v>0</v>
      </c>
      <c r="Q63" s="71">
        <f t="shared" si="27"/>
        <v>0</v>
      </c>
    </row>
    <row r="64" spans="1:17" s="54" customFormat="1" ht="17.25" customHeight="1">
      <c r="A64" s="82"/>
      <c r="B64" s="66">
        <v>221</v>
      </c>
      <c r="C64" s="110" t="s">
        <v>113</v>
      </c>
      <c r="D64" s="111"/>
      <c r="E64" s="71">
        <f t="shared" ref="E64:Q64" si="28">SUM(E65:E67)</f>
        <v>0</v>
      </c>
      <c r="F64" s="71">
        <f t="shared" si="28"/>
        <v>0</v>
      </c>
      <c r="G64" s="71">
        <f t="shared" si="28"/>
        <v>0</v>
      </c>
      <c r="H64" s="71">
        <f t="shared" si="28"/>
        <v>0</v>
      </c>
      <c r="I64" s="71">
        <f t="shared" si="28"/>
        <v>0</v>
      </c>
      <c r="J64" s="71">
        <f t="shared" si="28"/>
        <v>0</v>
      </c>
      <c r="K64" s="71">
        <f t="shared" si="28"/>
        <v>0</v>
      </c>
      <c r="L64" s="71">
        <f t="shared" si="28"/>
        <v>0</v>
      </c>
      <c r="M64" s="71">
        <f t="shared" si="28"/>
        <v>0</v>
      </c>
      <c r="N64" s="71">
        <f t="shared" si="28"/>
        <v>0</v>
      </c>
      <c r="O64" s="71">
        <f t="shared" si="28"/>
        <v>0</v>
      </c>
      <c r="P64" s="71">
        <f t="shared" si="28"/>
        <v>0</v>
      </c>
      <c r="Q64" s="71">
        <f t="shared" si="28"/>
        <v>0</v>
      </c>
    </row>
    <row r="65" spans="1:17" ht="17.25" customHeight="1">
      <c r="B65" s="68">
        <v>22101</v>
      </c>
      <c r="C65" s="108" t="s">
        <v>114</v>
      </c>
      <c r="D65" s="109"/>
      <c r="E65" s="69">
        <f>SUMIF('PE2017'!$A$7:$A$619,'OP IFG'!B65,'PE2017'!$D$7:$D$619)</f>
        <v>0</v>
      </c>
      <c r="F65" s="69">
        <f>SUMIF('PE2017'!$A$7:$A$619,'OP IFG'!B65,'PE2017'!$E$7:$E$619)</f>
        <v>0</v>
      </c>
      <c r="G65" s="69">
        <f>SUMIF('PE2017'!$A$7:$A$619,'OP IFG'!B65,'PE2017'!$F$7:$F$619)</f>
        <v>0</v>
      </c>
      <c r="H65" s="69">
        <f>SUMIF('PE2017'!$A$7:$A$619,'OP IFG'!B65,'PE2017'!$G$7:$G$619)</f>
        <v>0</v>
      </c>
      <c r="I65" s="69">
        <f>SUMIF('PE2017'!$A$7:$A$619,'OP IFG'!B65,'PE2017'!$H$7:$H$619)</f>
        <v>0</v>
      </c>
      <c r="J65" s="69">
        <f>SUMIF('PE2017'!$A$7:$A$619,'OP IFG'!B65,'PE2017'!$I$7:$I$619)</f>
        <v>0</v>
      </c>
      <c r="K65" s="69">
        <f>SUMIF('PE2017'!$A$7:$A$619,'OP IFG'!B65,'PE2017'!$J$7:$J$619)</f>
        <v>0</v>
      </c>
      <c r="L65" s="69">
        <f>SUMIF('PE2017'!$A$7:$A$619,'OP IFG'!B65,'PE2017'!$K$7:$K$619)</f>
        <v>0</v>
      </c>
      <c r="M65" s="69">
        <f>SUMIF('PE2017'!$A$7:$A$619,'OP IFG'!B65,'PE2017'!$L$7:$L$619)</f>
        <v>0</v>
      </c>
      <c r="N65" s="69">
        <f>SUMIF('PE2017'!$A$7:$A$619,'OP IFG'!B65,'PE2017'!$M$7:$M$619)</f>
        <v>0</v>
      </c>
      <c r="O65" s="69">
        <f>SUMIF('PE2017'!$A$7:$A$619,'OP IFG'!B65,'PE2017'!N$7:$N$619)</f>
        <v>0</v>
      </c>
      <c r="P65" s="69">
        <f>SUMIF('PE2017'!$A$7:$A$619,'OP IFG'!B55,'PE2017'!$O$7:$O$619)</f>
        <v>0</v>
      </c>
      <c r="Q65" s="70">
        <f>SUM(E65:P65)</f>
        <v>0</v>
      </c>
    </row>
    <row r="66" spans="1:17" ht="17.25" customHeight="1">
      <c r="B66" s="68">
        <v>22102</v>
      </c>
      <c r="C66" s="108" t="s">
        <v>115</v>
      </c>
      <c r="D66" s="109"/>
      <c r="E66" s="69">
        <f>SUMIF('PE2017'!$A$7:$A$619,'OP IFG'!B66,'PE2017'!$D$7:$D$619)</f>
        <v>0</v>
      </c>
      <c r="F66" s="69">
        <f>SUMIF('PE2017'!$A$7:$A$619,'OP IFG'!B66,'PE2017'!$E$7:$E$619)</f>
        <v>0</v>
      </c>
      <c r="G66" s="69">
        <f>SUMIF('PE2017'!$A$7:$A$619,'OP IFG'!B66,'PE2017'!$F$7:$F$619)</f>
        <v>0</v>
      </c>
      <c r="H66" s="69">
        <f>SUMIF('PE2017'!$A$7:$A$619,'OP IFG'!B66,'PE2017'!$G$7:$G$619)</f>
        <v>0</v>
      </c>
      <c r="I66" s="69">
        <f>SUMIF('PE2017'!$A$7:$A$619,'OP IFG'!B66,'PE2017'!$H$7:$H$619)</f>
        <v>0</v>
      </c>
      <c r="J66" s="69">
        <f>SUMIF('PE2017'!$A$7:$A$619,'OP IFG'!B66,'PE2017'!$I$7:$I$619)</f>
        <v>0</v>
      </c>
      <c r="K66" s="69">
        <f>SUMIF('PE2017'!$A$7:$A$619,'OP IFG'!B66,'PE2017'!$J$7:$J$619)</f>
        <v>0</v>
      </c>
      <c r="L66" s="69">
        <f>SUMIF('PE2017'!$A$7:$A$619,'OP IFG'!B66,'PE2017'!$K$7:$K$619)</f>
        <v>0</v>
      </c>
      <c r="M66" s="69">
        <f>SUMIF('PE2017'!$A$7:$A$619,'OP IFG'!B66,'PE2017'!$L$7:$L$619)</f>
        <v>0</v>
      </c>
      <c r="N66" s="69">
        <f>SUMIF('PE2017'!$A$7:$A$619,'OP IFG'!B66,'PE2017'!$M$7:$M$619)</f>
        <v>0</v>
      </c>
      <c r="O66" s="69">
        <f>SUMIF('PE2017'!$A$7:$A$619,'OP IFG'!B66,'PE2017'!N$7:$N$619)</f>
        <v>0</v>
      </c>
      <c r="P66" s="69">
        <f>SUMIF('PE2017'!$A$7:$A$619,'OP IFG'!B56,'PE2017'!$O$7:$O$619)</f>
        <v>0</v>
      </c>
      <c r="Q66" s="70">
        <f>SUM(E66:P66)</f>
        <v>0</v>
      </c>
    </row>
    <row r="67" spans="1:17" ht="17.25" customHeight="1">
      <c r="B67" s="68">
        <v>22106</v>
      </c>
      <c r="C67" s="108" t="s">
        <v>116</v>
      </c>
      <c r="D67" s="109"/>
      <c r="E67" s="69">
        <f>SUMIF('PE2017'!$A$7:$A$619,'OP IFG'!B67,'PE2017'!$D$7:$D$619)</f>
        <v>0</v>
      </c>
      <c r="F67" s="69">
        <f>SUMIF('PE2017'!$A$7:$A$619,'OP IFG'!B67,'PE2017'!$E$7:$E$619)</f>
        <v>0</v>
      </c>
      <c r="G67" s="69">
        <f>SUMIF('PE2017'!$A$7:$A$619,'OP IFG'!B67,'PE2017'!$F$7:$F$619)</f>
        <v>0</v>
      </c>
      <c r="H67" s="69">
        <f>SUMIF('PE2017'!$A$7:$A$619,'OP IFG'!B67,'PE2017'!$G$7:$G$619)</f>
        <v>0</v>
      </c>
      <c r="I67" s="69">
        <f>SUMIF('PE2017'!$A$7:$A$619,'OP IFG'!B67,'PE2017'!$H$7:$H$619)</f>
        <v>0</v>
      </c>
      <c r="J67" s="69">
        <f>SUMIF('PE2017'!$A$7:$A$619,'OP IFG'!B67,'PE2017'!$I$7:$I$619)</f>
        <v>0</v>
      </c>
      <c r="K67" s="69">
        <f>SUMIF('PE2017'!$A$7:$A$619,'OP IFG'!B67,'PE2017'!$J$7:$J$619)</f>
        <v>0</v>
      </c>
      <c r="L67" s="69">
        <f>SUMIF('PE2017'!$A$7:$A$619,'OP IFG'!B67,'PE2017'!$K$7:$K$619)</f>
        <v>0</v>
      </c>
      <c r="M67" s="69">
        <f>SUMIF('PE2017'!$A$7:$A$619,'OP IFG'!B67,'PE2017'!$L$7:$L$619)</f>
        <v>0</v>
      </c>
      <c r="N67" s="69">
        <f>SUMIF('PE2017'!$A$7:$A$619,'OP IFG'!B67,'PE2017'!$M$7:$M$619)</f>
        <v>0</v>
      </c>
      <c r="O67" s="69">
        <f>SUMIF('PE2017'!$A$7:$A$619,'OP IFG'!B67,'PE2017'!N$7:$N$619)</f>
        <v>0</v>
      </c>
      <c r="P67" s="69">
        <f>SUMIF('PE2017'!$A$7:$A$619,'OP IFG'!B57,'PE2017'!$O$7:$O$619)</f>
        <v>0</v>
      </c>
      <c r="Q67" s="70">
        <f>SUM(E67:P67)</f>
        <v>0</v>
      </c>
    </row>
    <row r="68" spans="1:17" s="54" customFormat="1" ht="17.25" customHeight="1">
      <c r="A68" s="82"/>
      <c r="B68" s="66">
        <v>222</v>
      </c>
      <c r="C68" s="110" t="s">
        <v>117</v>
      </c>
      <c r="D68" s="111"/>
      <c r="E68" s="71">
        <f t="shared" ref="E68:Q68" si="29">E69</f>
        <v>0</v>
      </c>
      <c r="F68" s="71">
        <f t="shared" si="29"/>
        <v>0</v>
      </c>
      <c r="G68" s="71">
        <f t="shared" si="29"/>
        <v>0</v>
      </c>
      <c r="H68" s="71">
        <f t="shared" si="29"/>
        <v>0</v>
      </c>
      <c r="I68" s="71">
        <f t="shared" si="29"/>
        <v>0</v>
      </c>
      <c r="J68" s="71">
        <f t="shared" si="29"/>
        <v>0</v>
      </c>
      <c r="K68" s="71">
        <f t="shared" si="29"/>
        <v>0</v>
      </c>
      <c r="L68" s="71">
        <f t="shared" si="29"/>
        <v>0</v>
      </c>
      <c r="M68" s="71">
        <f t="shared" si="29"/>
        <v>0</v>
      </c>
      <c r="N68" s="71">
        <f t="shared" si="29"/>
        <v>0</v>
      </c>
      <c r="O68" s="71">
        <f t="shared" si="29"/>
        <v>0</v>
      </c>
      <c r="P68" s="71">
        <f t="shared" si="29"/>
        <v>0</v>
      </c>
      <c r="Q68" s="71">
        <f t="shared" si="29"/>
        <v>0</v>
      </c>
    </row>
    <row r="69" spans="1:17" ht="17.25" customHeight="1">
      <c r="B69" s="68">
        <v>22201</v>
      </c>
      <c r="C69" s="108" t="s">
        <v>118</v>
      </c>
      <c r="D69" s="109"/>
      <c r="E69" s="69">
        <f>SUMIF('PE2017'!$A$7:$A$619,'OP IFG'!B69,'PE2017'!$D$7:$D$619)</f>
        <v>0</v>
      </c>
      <c r="F69" s="69">
        <f>SUMIF('PE2017'!$A$7:$A$619,'OP IFG'!B69,'PE2017'!$E$7:$E$619)</f>
        <v>0</v>
      </c>
      <c r="G69" s="69">
        <f>SUMIF('PE2017'!$A$7:$A$619,'OP IFG'!B69,'PE2017'!$F$7:$F$619)</f>
        <v>0</v>
      </c>
      <c r="H69" s="69">
        <f>SUMIF('PE2017'!$A$7:$A$619,'OP IFG'!B69,'PE2017'!$G$7:$G$619)</f>
        <v>0</v>
      </c>
      <c r="I69" s="69">
        <f>SUMIF('PE2017'!$A$7:$A$619,'OP IFG'!B69,'PE2017'!$H$7:$H$619)</f>
        <v>0</v>
      </c>
      <c r="J69" s="69">
        <f>SUMIF('PE2017'!$A$7:$A$619,'OP IFG'!B69,'PE2017'!$I$7:$I$619)</f>
        <v>0</v>
      </c>
      <c r="K69" s="69">
        <f>SUMIF('PE2017'!$A$7:$A$619,'OP IFG'!B69,'PE2017'!$J$7:$J$619)</f>
        <v>0</v>
      </c>
      <c r="L69" s="69">
        <f>SUMIF('PE2017'!$A$7:$A$619,'OP IFG'!B69,'PE2017'!$K$7:$K$619)</f>
        <v>0</v>
      </c>
      <c r="M69" s="69">
        <f>SUMIF('PE2017'!$A$7:$A$619,'OP IFG'!B69,'PE2017'!$L$7:$L$619)</f>
        <v>0</v>
      </c>
      <c r="N69" s="69">
        <f>SUMIF('PE2017'!$A$7:$A$619,'OP IFG'!B69,'PE2017'!$M$7:$M$619)</f>
        <v>0</v>
      </c>
      <c r="O69" s="69">
        <f>SUMIF('PE2017'!$A$7:$A$619,'OP IFG'!B69,'PE2017'!N$7:$N$619)</f>
        <v>0</v>
      </c>
      <c r="P69" s="69">
        <f>SUMIF('PE2017'!$A$7:$A$619,'OP IFG'!B59,'PE2017'!$O$7:$O$619)</f>
        <v>0</v>
      </c>
      <c r="Q69" s="70">
        <f>SUM(E69:P69)</f>
        <v>0</v>
      </c>
    </row>
    <row r="70" spans="1:17" s="54" customFormat="1" ht="17.25" customHeight="1">
      <c r="A70" s="82"/>
      <c r="B70" s="66">
        <v>223</v>
      </c>
      <c r="C70" s="110" t="s">
        <v>119</v>
      </c>
      <c r="D70" s="111"/>
      <c r="E70" s="71">
        <f t="shared" ref="E70:Q70" si="30">E71</f>
        <v>0</v>
      </c>
      <c r="F70" s="71">
        <f t="shared" si="30"/>
        <v>0</v>
      </c>
      <c r="G70" s="71">
        <f t="shared" si="30"/>
        <v>0</v>
      </c>
      <c r="H70" s="71">
        <f t="shared" si="30"/>
        <v>0</v>
      </c>
      <c r="I70" s="71">
        <f t="shared" si="30"/>
        <v>0</v>
      </c>
      <c r="J70" s="71">
        <f t="shared" si="30"/>
        <v>0</v>
      </c>
      <c r="K70" s="71">
        <f t="shared" si="30"/>
        <v>0</v>
      </c>
      <c r="L70" s="71">
        <f t="shared" si="30"/>
        <v>0</v>
      </c>
      <c r="M70" s="71">
        <f t="shared" si="30"/>
        <v>0</v>
      </c>
      <c r="N70" s="71">
        <f t="shared" si="30"/>
        <v>0</v>
      </c>
      <c r="O70" s="71">
        <f t="shared" si="30"/>
        <v>0</v>
      </c>
      <c r="P70" s="71">
        <f t="shared" si="30"/>
        <v>0</v>
      </c>
      <c r="Q70" s="71">
        <f t="shared" si="30"/>
        <v>0</v>
      </c>
    </row>
    <row r="71" spans="1:17" ht="17.25" customHeight="1">
      <c r="B71" s="68">
        <v>22301</v>
      </c>
      <c r="C71" s="108" t="s">
        <v>120</v>
      </c>
      <c r="D71" s="109"/>
      <c r="E71" s="69">
        <f>SUMIF('PE2017'!$A$7:$A$619,'OP IFG'!B71,'PE2017'!$D$7:$D$619)</f>
        <v>0</v>
      </c>
      <c r="F71" s="69">
        <f>SUMIF('PE2017'!$A$7:$A$619,'OP IFG'!B71,'PE2017'!$E$7:$E$619)</f>
        <v>0</v>
      </c>
      <c r="G71" s="69">
        <f>SUMIF('PE2017'!$A$7:$A$619,'OP IFG'!B71,'PE2017'!$F$7:$F$619)</f>
        <v>0</v>
      </c>
      <c r="H71" s="69">
        <f>SUMIF('PE2017'!$A$7:$A$619,'OP IFG'!B71,'PE2017'!$G$7:$G$619)</f>
        <v>0</v>
      </c>
      <c r="I71" s="69">
        <f>SUMIF('PE2017'!$A$7:$A$619,'OP IFG'!B71,'PE2017'!$H$7:$H$619)</f>
        <v>0</v>
      </c>
      <c r="J71" s="69">
        <f>SUMIF('PE2017'!$A$7:$A$619,'OP IFG'!B71,'PE2017'!$I$7:$I$619)</f>
        <v>0</v>
      </c>
      <c r="K71" s="69">
        <f>SUMIF('PE2017'!$A$7:$A$619,'OP IFG'!B71,'PE2017'!$J$7:$J$619)</f>
        <v>0</v>
      </c>
      <c r="L71" s="69">
        <f>SUMIF('PE2017'!$A$7:$A$619,'OP IFG'!B71,'PE2017'!$K$7:$K$619)</f>
        <v>0</v>
      </c>
      <c r="M71" s="69">
        <f>SUMIF('PE2017'!$A$7:$A$619,'OP IFG'!B71,'PE2017'!$L$7:$L$619)</f>
        <v>0</v>
      </c>
      <c r="N71" s="69">
        <f>SUMIF('PE2017'!$A$7:$A$619,'OP IFG'!B71,'PE2017'!$M$7:$M$619)</f>
        <v>0</v>
      </c>
      <c r="O71" s="69">
        <f>SUMIF('PE2017'!$A$7:$A$619,'OP IFG'!B71,'PE2017'!N$7:$N$619)</f>
        <v>0</v>
      </c>
      <c r="P71" s="69">
        <f>SUMIF('PE2017'!$A$7:$A$619,'OP IFG'!B61,'PE2017'!$O$7:$O$619)</f>
        <v>0</v>
      </c>
      <c r="Q71" s="70">
        <f>SUM(E71:P71)</f>
        <v>0</v>
      </c>
    </row>
    <row r="72" spans="1:17" s="54" customFormat="1" ht="17.25" customHeight="1">
      <c r="A72" s="82"/>
      <c r="B72" s="66">
        <v>2400</v>
      </c>
      <c r="C72" s="110" t="s">
        <v>121</v>
      </c>
      <c r="D72" s="111"/>
      <c r="E72" s="71">
        <f t="shared" ref="E72:Q72" si="31">E73+E75+E77+E79+E81+E83+E85+E87</f>
        <v>0</v>
      </c>
      <c r="F72" s="71">
        <f t="shared" si="31"/>
        <v>0</v>
      </c>
      <c r="G72" s="71">
        <f t="shared" si="31"/>
        <v>0</v>
      </c>
      <c r="H72" s="71">
        <f t="shared" si="31"/>
        <v>0</v>
      </c>
      <c r="I72" s="71">
        <f t="shared" si="31"/>
        <v>0</v>
      </c>
      <c r="J72" s="71">
        <f t="shared" si="31"/>
        <v>0</v>
      </c>
      <c r="K72" s="71">
        <f t="shared" si="31"/>
        <v>0</v>
      </c>
      <c r="L72" s="71">
        <f t="shared" si="31"/>
        <v>0</v>
      </c>
      <c r="M72" s="71">
        <f t="shared" si="31"/>
        <v>0</v>
      </c>
      <c r="N72" s="71">
        <f t="shared" si="31"/>
        <v>0</v>
      </c>
      <c r="O72" s="71">
        <f t="shared" si="31"/>
        <v>0</v>
      </c>
      <c r="P72" s="71">
        <f t="shared" si="31"/>
        <v>0</v>
      </c>
      <c r="Q72" s="71">
        <f t="shared" si="31"/>
        <v>0</v>
      </c>
    </row>
    <row r="73" spans="1:17" s="54" customFormat="1" ht="17.25" customHeight="1">
      <c r="A73" s="82"/>
      <c r="B73" s="66">
        <v>242</v>
      </c>
      <c r="C73" s="110" t="s">
        <v>122</v>
      </c>
      <c r="D73" s="111"/>
      <c r="E73" s="71">
        <f t="shared" ref="E73:Q73" si="32">E74</f>
        <v>0</v>
      </c>
      <c r="F73" s="71">
        <f t="shared" si="32"/>
        <v>0</v>
      </c>
      <c r="G73" s="71">
        <f t="shared" si="32"/>
        <v>0</v>
      </c>
      <c r="H73" s="71">
        <f t="shared" si="32"/>
        <v>0</v>
      </c>
      <c r="I73" s="71">
        <f t="shared" si="32"/>
        <v>0</v>
      </c>
      <c r="J73" s="71">
        <f t="shared" si="32"/>
        <v>0</v>
      </c>
      <c r="K73" s="71">
        <f t="shared" si="32"/>
        <v>0</v>
      </c>
      <c r="L73" s="71">
        <f t="shared" si="32"/>
        <v>0</v>
      </c>
      <c r="M73" s="71">
        <f t="shared" si="32"/>
        <v>0</v>
      </c>
      <c r="N73" s="71">
        <f t="shared" si="32"/>
        <v>0</v>
      </c>
      <c r="O73" s="71">
        <f t="shared" si="32"/>
        <v>0</v>
      </c>
      <c r="P73" s="71">
        <f t="shared" si="32"/>
        <v>0</v>
      </c>
      <c r="Q73" s="71">
        <f t="shared" si="32"/>
        <v>0</v>
      </c>
    </row>
    <row r="74" spans="1:17" ht="17.25" customHeight="1">
      <c r="B74" s="68">
        <v>24201</v>
      </c>
      <c r="C74" s="108" t="s">
        <v>123</v>
      </c>
      <c r="D74" s="109"/>
      <c r="E74" s="69">
        <f>SUMIF('PE2017'!$A$7:$A$619,'OP IFG'!B74,'PE2017'!$D$7:$D$619)</f>
        <v>0</v>
      </c>
      <c r="F74" s="69">
        <f>SUMIF('PE2017'!$A$7:$A$619,'OP IFG'!B74,'PE2017'!$E$7:$E$619)</f>
        <v>0</v>
      </c>
      <c r="G74" s="69">
        <f>SUMIF('PE2017'!$A$7:$A$619,'OP IFG'!B74,'PE2017'!$F$7:$F$619)</f>
        <v>0</v>
      </c>
      <c r="H74" s="69">
        <f>SUMIF('PE2017'!$A$7:$A$619,'OP IFG'!B74,'PE2017'!$G$7:$G$619)</f>
        <v>0</v>
      </c>
      <c r="I74" s="69">
        <f>SUMIF('PE2017'!$A$7:$A$619,'OP IFG'!B74,'PE2017'!$H$7:$H$619)</f>
        <v>0</v>
      </c>
      <c r="J74" s="69">
        <f>SUMIF('PE2017'!$A$7:$A$619,'OP IFG'!B74,'PE2017'!$I$7:$I$619)</f>
        <v>0</v>
      </c>
      <c r="K74" s="69">
        <f>SUMIF('PE2017'!$A$7:$A$619,'OP IFG'!B74,'PE2017'!$J$7:$J$619)</f>
        <v>0</v>
      </c>
      <c r="L74" s="69">
        <f>SUMIF('PE2017'!$A$7:$A$619,'OP IFG'!B74,'PE2017'!$K$7:$K$619)</f>
        <v>0</v>
      </c>
      <c r="M74" s="69">
        <f>SUMIF('PE2017'!$A$7:$A$619,'OP IFG'!B74,'PE2017'!$L$7:$L$619)</f>
        <v>0</v>
      </c>
      <c r="N74" s="69">
        <f>SUMIF('PE2017'!$A$7:$A$619,'OP IFG'!B74,'PE2017'!$M$7:$M$619)</f>
        <v>0</v>
      </c>
      <c r="O74" s="69">
        <f>SUMIF('PE2017'!$A$7:$A$619,'OP IFG'!B74,'PE2017'!N$7:$N$619)</f>
        <v>0</v>
      </c>
      <c r="P74" s="69">
        <f>SUMIF('PE2017'!$A$7:$A$619,'OP IFG'!B64,'PE2017'!$O$7:$O$619)</f>
        <v>0</v>
      </c>
      <c r="Q74" s="70">
        <f>SUM(E74:P74)</f>
        <v>0</v>
      </c>
    </row>
    <row r="75" spans="1:17" s="54" customFormat="1" ht="17.25" customHeight="1">
      <c r="A75" s="82"/>
      <c r="B75" s="66">
        <v>243</v>
      </c>
      <c r="C75" s="110" t="s">
        <v>124</v>
      </c>
      <c r="D75" s="111"/>
      <c r="E75" s="71">
        <f t="shared" ref="E75:Q75" si="33">E76</f>
        <v>0</v>
      </c>
      <c r="F75" s="71">
        <f t="shared" si="33"/>
        <v>0</v>
      </c>
      <c r="G75" s="71">
        <f t="shared" si="33"/>
        <v>0</v>
      </c>
      <c r="H75" s="71">
        <f t="shared" si="33"/>
        <v>0</v>
      </c>
      <c r="I75" s="71">
        <f t="shared" si="33"/>
        <v>0</v>
      </c>
      <c r="J75" s="71">
        <f t="shared" si="33"/>
        <v>0</v>
      </c>
      <c r="K75" s="71">
        <f t="shared" si="33"/>
        <v>0</v>
      </c>
      <c r="L75" s="71">
        <f t="shared" si="33"/>
        <v>0</v>
      </c>
      <c r="M75" s="71">
        <f t="shared" si="33"/>
        <v>0</v>
      </c>
      <c r="N75" s="71">
        <f t="shared" si="33"/>
        <v>0</v>
      </c>
      <c r="O75" s="71">
        <f t="shared" si="33"/>
        <v>0</v>
      </c>
      <c r="P75" s="71">
        <f t="shared" si="33"/>
        <v>0</v>
      </c>
      <c r="Q75" s="71">
        <f t="shared" si="33"/>
        <v>0</v>
      </c>
    </row>
    <row r="76" spans="1:17" ht="17.25" customHeight="1">
      <c r="B76" s="68">
        <v>24301</v>
      </c>
      <c r="C76" s="108" t="s">
        <v>125</v>
      </c>
      <c r="D76" s="109"/>
      <c r="E76" s="69">
        <f>SUMIF('PE2017'!$A$7:$A$619,'OP IFG'!B76,'PE2017'!$D$7:$D$619)</f>
        <v>0</v>
      </c>
      <c r="F76" s="69">
        <f>SUMIF('PE2017'!$A$7:$A$619,'OP IFG'!B76,'PE2017'!$E$7:$E$619)</f>
        <v>0</v>
      </c>
      <c r="G76" s="69">
        <f>SUMIF('PE2017'!$A$7:$A$619,'OP IFG'!B76,'PE2017'!$F$7:$F$619)</f>
        <v>0</v>
      </c>
      <c r="H76" s="69">
        <f>SUMIF('PE2017'!$A$7:$A$619,'OP IFG'!B76,'PE2017'!$G$7:$G$619)</f>
        <v>0</v>
      </c>
      <c r="I76" s="69">
        <f>SUMIF('PE2017'!$A$7:$A$619,'OP IFG'!B76,'PE2017'!$H$7:$H$619)</f>
        <v>0</v>
      </c>
      <c r="J76" s="69">
        <f>SUMIF('PE2017'!$A$7:$A$619,'OP IFG'!B76,'PE2017'!$I$7:$I$619)</f>
        <v>0</v>
      </c>
      <c r="K76" s="69">
        <f>SUMIF('PE2017'!$A$7:$A$619,'OP IFG'!B76,'PE2017'!$J$7:$J$619)</f>
        <v>0</v>
      </c>
      <c r="L76" s="69">
        <f>SUMIF('PE2017'!$A$7:$A$619,'OP IFG'!B76,'PE2017'!$K$7:$K$619)</f>
        <v>0</v>
      </c>
      <c r="M76" s="69">
        <f>SUMIF('PE2017'!$A$7:$A$619,'OP IFG'!B76,'PE2017'!$L$7:$L$619)</f>
        <v>0</v>
      </c>
      <c r="N76" s="69">
        <f>SUMIF('PE2017'!$A$7:$A$619,'OP IFG'!B76,'PE2017'!$M$7:$M$619)</f>
        <v>0</v>
      </c>
      <c r="O76" s="69">
        <f>SUMIF('PE2017'!$A$7:$A$619,'OP IFG'!B76,'PE2017'!N$7:$N$619)</f>
        <v>0</v>
      </c>
      <c r="P76" s="69">
        <f>SUMIF('PE2017'!$A$7:$A$619,'OP IFG'!B66,'PE2017'!$O$7:$O$619)</f>
        <v>0</v>
      </c>
      <c r="Q76" s="70">
        <f>SUM(E76:P76)</f>
        <v>0</v>
      </c>
    </row>
    <row r="77" spans="1:17" s="54" customFormat="1" ht="17.25" customHeight="1">
      <c r="A77" s="82"/>
      <c r="B77" s="66" t="s">
        <v>126</v>
      </c>
      <c r="C77" s="110" t="s">
        <v>127</v>
      </c>
      <c r="D77" s="111"/>
      <c r="E77" s="71">
        <f t="shared" ref="E77:Q77" si="34">E78</f>
        <v>0</v>
      </c>
      <c r="F77" s="71">
        <f t="shared" si="34"/>
        <v>0</v>
      </c>
      <c r="G77" s="71">
        <f t="shared" si="34"/>
        <v>0</v>
      </c>
      <c r="H77" s="71">
        <f t="shared" si="34"/>
        <v>0</v>
      </c>
      <c r="I77" s="71">
        <f t="shared" si="34"/>
        <v>0</v>
      </c>
      <c r="J77" s="71">
        <f t="shared" si="34"/>
        <v>0</v>
      </c>
      <c r="K77" s="71">
        <f t="shared" si="34"/>
        <v>0</v>
      </c>
      <c r="L77" s="71">
        <f t="shared" si="34"/>
        <v>0</v>
      </c>
      <c r="M77" s="71">
        <f t="shared" si="34"/>
        <v>0</v>
      </c>
      <c r="N77" s="71">
        <f t="shared" si="34"/>
        <v>0</v>
      </c>
      <c r="O77" s="71">
        <f t="shared" si="34"/>
        <v>0</v>
      </c>
      <c r="P77" s="71">
        <f t="shared" si="34"/>
        <v>0</v>
      </c>
      <c r="Q77" s="71">
        <f t="shared" si="34"/>
        <v>0</v>
      </c>
    </row>
    <row r="78" spans="1:17" ht="17.25" customHeight="1">
      <c r="B78" s="68" t="s">
        <v>128</v>
      </c>
      <c r="C78" s="108" t="s">
        <v>129</v>
      </c>
      <c r="D78" s="109"/>
      <c r="E78" s="69">
        <f>SUMIF('PE2017'!$A$7:$A$619,'OP IFG'!B78,'PE2017'!$D$7:$D$619)</f>
        <v>0</v>
      </c>
      <c r="F78" s="69">
        <f>SUMIF('PE2017'!$A$7:$A$619,'OP IFG'!B78,'PE2017'!$E$7:$E$619)</f>
        <v>0</v>
      </c>
      <c r="G78" s="69">
        <f>SUMIF('PE2017'!$A$7:$A$619,'OP IFG'!B78,'PE2017'!$F$7:$F$619)</f>
        <v>0</v>
      </c>
      <c r="H78" s="69">
        <f>SUMIF('PE2017'!$A$7:$A$619,'OP IFG'!B78,'PE2017'!$G$7:$G$619)</f>
        <v>0</v>
      </c>
      <c r="I78" s="69">
        <f>SUMIF('PE2017'!$A$7:$A$619,'OP IFG'!B78,'PE2017'!$H$7:$H$619)</f>
        <v>0</v>
      </c>
      <c r="J78" s="69">
        <f>SUMIF('PE2017'!$A$7:$A$619,'OP IFG'!B78,'PE2017'!$I$7:$I$619)</f>
        <v>0</v>
      </c>
      <c r="K78" s="69">
        <f>SUMIF('PE2017'!$A$7:$A$619,'OP IFG'!B78,'PE2017'!$J$7:$J$619)</f>
        <v>0</v>
      </c>
      <c r="L78" s="69">
        <f>SUMIF('PE2017'!$A$7:$A$619,'OP IFG'!B78,'PE2017'!$K$7:$K$619)</f>
        <v>0</v>
      </c>
      <c r="M78" s="69">
        <f>SUMIF('PE2017'!$A$7:$A$619,'OP IFG'!B78,'PE2017'!$L$7:$L$619)</f>
        <v>0</v>
      </c>
      <c r="N78" s="69">
        <f>SUMIF('PE2017'!$A$7:$A$619,'OP IFG'!B78,'PE2017'!$M$7:$M$619)</f>
        <v>0</v>
      </c>
      <c r="O78" s="69">
        <f>SUMIF('PE2017'!$A$7:$A$619,'OP IFG'!B78,'PE2017'!N$7:$N$619)</f>
        <v>0</v>
      </c>
      <c r="P78" s="69">
        <f>SUMIF('PE2017'!$A$7:$A$619,'OP IFG'!B68,'PE2017'!$O$7:$O$619)</f>
        <v>0</v>
      </c>
      <c r="Q78" s="70">
        <f>SUM(E78:P78)</f>
        <v>0</v>
      </c>
    </row>
    <row r="79" spans="1:17" s="54" customFormat="1" ht="17.25" customHeight="1">
      <c r="A79" s="82"/>
      <c r="B79" s="66" t="s">
        <v>130</v>
      </c>
      <c r="C79" s="110" t="s">
        <v>131</v>
      </c>
      <c r="D79" s="111"/>
      <c r="E79" s="71">
        <f t="shared" ref="E79:Q79" si="35">E80</f>
        <v>0</v>
      </c>
      <c r="F79" s="71">
        <f t="shared" si="35"/>
        <v>0</v>
      </c>
      <c r="G79" s="71">
        <f t="shared" si="35"/>
        <v>0</v>
      </c>
      <c r="H79" s="71">
        <f t="shared" si="35"/>
        <v>0</v>
      </c>
      <c r="I79" s="71">
        <f t="shared" si="35"/>
        <v>0</v>
      </c>
      <c r="J79" s="71">
        <f t="shared" si="35"/>
        <v>0</v>
      </c>
      <c r="K79" s="71">
        <f t="shared" si="35"/>
        <v>0</v>
      </c>
      <c r="L79" s="71">
        <f t="shared" si="35"/>
        <v>0</v>
      </c>
      <c r="M79" s="71">
        <f t="shared" si="35"/>
        <v>0</v>
      </c>
      <c r="N79" s="71">
        <f t="shared" si="35"/>
        <v>0</v>
      </c>
      <c r="O79" s="71">
        <f t="shared" si="35"/>
        <v>0</v>
      </c>
      <c r="P79" s="71">
        <f t="shared" si="35"/>
        <v>0</v>
      </c>
      <c r="Q79" s="71">
        <f t="shared" si="35"/>
        <v>0</v>
      </c>
    </row>
    <row r="80" spans="1:17" ht="17.25" customHeight="1">
      <c r="B80" s="68" t="s">
        <v>132</v>
      </c>
      <c r="C80" s="108" t="s">
        <v>133</v>
      </c>
      <c r="D80" s="109"/>
      <c r="E80" s="69">
        <f>SUMIF('PE2017'!$A$7:$A$619,'OP IFG'!B80,'PE2017'!$D$7:$D$619)</f>
        <v>0</v>
      </c>
      <c r="F80" s="69">
        <f>SUMIF('PE2017'!$A$7:$A$619,'OP IFG'!B80,'PE2017'!$E$7:$E$619)</f>
        <v>0</v>
      </c>
      <c r="G80" s="69">
        <f>SUMIF('PE2017'!$A$7:$A$619,'OP IFG'!B80,'PE2017'!$F$7:$F$619)</f>
        <v>0</v>
      </c>
      <c r="H80" s="69">
        <f>SUMIF('PE2017'!$A$7:$A$619,'OP IFG'!B80,'PE2017'!$G$7:$G$619)</f>
        <v>0</v>
      </c>
      <c r="I80" s="69">
        <f>SUMIF('PE2017'!$A$7:$A$619,'OP IFG'!B80,'PE2017'!$H$7:$H$619)</f>
        <v>0</v>
      </c>
      <c r="J80" s="69">
        <f>SUMIF('PE2017'!$A$7:$A$619,'OP IFG'!B80,'PE2017'!$I$7:$I$619)</f>
        <v>0</v>
      </c>
      <c r="K80" s="69">
        <f>SUMIF('PE2017'!$A$7:$A$619,'OP IFG'!B80,'PE2017'!$J$7:$J$619)</f>
        <v>0</v>
      </c>
      <c r="L80" s="69">
        <f>SUMIF('PE2017'!$A$7:$A$619,'OP IFG'!B80,'PE2017'!$K$7:$K$619)</f>
        <v>0</v>
      </c>
      <c r="M80" s="69">
        <f>SUMIF('PE2017'!$A$7:$A$619,'OP IFG'!B80,'PE2017'!$L$7:$L$619)</f>
        <v>0</v>
      </c>
      <c r="N80" s="69">
        <f>SUMIF('PE2017'!$A$7:$A$619,'OP IFG'!B80,'PE2017'!$M$7:$M$619)</f>
        <v>0</v>
      </c>
      <c r="O80" s="69">
        <f>SUMIF('PE2017'!$A$7:$A$619,'OP IFG'!B80,'PE2017'!N$7:$N$619)</f>
        <v>0</v>
      </c>
      <c r="P80" s="69">
        <f>SUMIF('PE2017'!$A$7:$A$619,'OP IFG'!B70,'PE2017'!$O$7:$O$619)</f>
        <v>0</v>
      </c>
      <c r="Q80" s="70">
        <f>SUM(E80:P80)</f>
        <v>0</v>
      </c>
    </row>
    <row r="81" spans="1:17" s="54" customFormat="1" ht="17.25" customHeight="1">
      <c r="A81" s="82"/>
      <c r="B81" s="66">
        <v>246</v>
      </c>
      <c r="C81" s="110" t="s">
        <v>134</v>
      </c>
      <c r="D81" s="111"/>
      <c r="E81" s="71">
        <f t="shared" ref="E81:Q81" si="36">E82</f>
        <v>0</v>
      </c>
      <c r="F81" s="71">
        <f t="shared" si="36"/>
        <v>0</v>
      </c>
      <c r="G81" s="71">
        <f t="shared" si="36"/>
        <v>0</v>
      </c>
      <c r="H81" s="71">
        <f t="shared" si="36"/>
        <v>0</v>
      </c>
      <c r="I81" s="71">
        <f t="shared" si="36"/>
        <v>0</v>
      </c>
      <c r="J81" s="71">
        <f t="shared" si="36"/>
        <v>0</v>
      </c>
      <c r="K81" s="71">
        <f t="shared" si="36"/>
        <v>0</v>
      </c>
      <c r="L81" s="71">
        <f t="shared" si="36"/>
        <v>0</v>
      </c>
      <c r="M81" s="71">
        <f t="shared" si="36"/>
        <v>0</v>
      </c>
      <c r="N81" s="71">
        <f t="shared" si="36"/>
        <v>0</v>
      </c>
      <c r="O81" s="71">
        <f t="shared" si="36"/>
        <v>0</v>
      </c>
      <c r="P81" s="71">
        <f t="shared" si="36"/>
        <v>0</v>
      </c>
      <c r="Q81" s="71">
        <f t="shared" si="36"/>
        <v>0</v>
      </c>
    </row>
    <row r="82" spans="1:17" ht="17.25" customHeight="1">
      <c r="B82" s="68">
        <v>24601</v>
      </c>
      <c r="C82" s="108" t="s">
        <v>135</v>
      </c>
      <c r="D82" s="109"/>
      <c r="E82" s="69">
        <f>SUMIF('PE2017'!$A$7:$A$619,'OP IFG'!B82,'PE2017'!$D$7:$D$619)</f>
        <v>0</v>
      </c>
      <c r="F82" s="69">
        <f>SUMIF('PE2017'!$A$7:$A$619,'OP IFG'!B82,'PE2017'!$E$7:$E$619)</f>
        <v>0</v>
      </c>
      <c r="G82" s="69">
        <f>SUMIF('PE2017'!$A$7:$A$619,'OP IFG'!B82,'PE2017'!$F$7:$F$619)</f>
        <v>0</v>
      </c>
      <c r="H82" s="69">
        <f>SUMIF('PE2017'!$A$7:$A$619,'OP IFG'!B82,'PE2017'!$G$7:$G$619)</f>
        <v>0</v>
      </c>
      <c r="I82" s="69">
        <f>SUMIF('PE2017'!$A$7:$A$619,'OP IFG'!B82,'PE2017'!$H$7:$H$619)</f>
        <v>0</v>
      </c>
      <c r="J82" s="69">
        <f>SUMIF('PE2017'!$A$7:$A$619,'OP IFG'!B82,'PE2017'!$I$7:$I$619)</f>
        <v>0</v>
      </c>
      <c r="K82" s="69">
        <f>SUMIF('PE2017'!$A$7:$A$619,'OP IFG'!B82,'PE2017'!$J$7:$J$619)</f>
        <v>0</v>
      </c>
      <c r="L82" s="69">
        <f>SUMIF('PE2017'!$A$7:$A$619,'OP IFG'!B82,'PE2017'!$K$7:$K$619)</f>
        <v>0</v>
      </c>
      <c r="M82" s="69">
        <f>SUMIF('PE2017'!$A$7:$A$619,'OP IFG'!B82,'PE2017'!$L$7:$L$619)</f>
        <v>0</v>
      </c>
      <c r="N82" s="69">
        <f>SUMIF('PE2017'!$A$7:$A$619,'OP IFG'!B82,'PE2017'!$M$7:$M$619)</f>
        <v>0</v>
      </c>
      <c r="O82" s="69">
        <f>SUMIF('PE2017'!$A$7:$A$619,'OP IFG'!B82,'PE2017'!N$7:$N$619)</f>
        <v>0</v>
      </c>
      <c r="P82" s="69">
        <f>SUMIF('PE2017'!$A$7:$A$619,'OP IFG'!B72,'PE2017'!$O$7:$O$619)</f>
        <v>0</v>
      </c>
      <c r="Q82" s="70">
        <f>SUM(E82:P82)</f>
        <v>0</v>
      </c>
    </row>
    <row r="83" spans="1:17" s="54" customFormat="1" ht="17.25" customHeight="1">
      <c r="A83" s="82"/>
      <c r="B83" s="66" t="s">
        <v>136</v>
      </c>
      <c r="C83" s="110" t="s">
        <v>137</v>
      </c>
      <c r="D83" s="111"/>
      <c r="E83" s="71">
        <f t="shared" ref="E83:Q83" si="37">E84</f>
        <v>0</v>
      </c>
      <c r="F83" s="71">
        <f t="shared" si="37"/>
        <v>0</v>
      </c>
      <c r="G83" s="71">
        <f t="shared" si="37"/>
        <v>0</v>
      </c>
      <c r="H83" s="71">
        <f t="shared" si="37"/>
        <v>0</v>
      </c>
      <c r="I83" s="71">
        <f t="shared" si="37"/>
        <v>0</v>
      </c>
      <c r="J83" s="71">
        <f t="shared" si="37"/>
        <v>0</v>
      </c>
      <c r="K83" s="71">
        <f t="shared" si="37"/>
        <v>0</v>
      </c>
      <c r="L83" s="71">
        <f t="shared" si="37"/>
        <v>0</v>
      </c>
      <c r="M83" s="71">
        <f t="shared" si="37"/>
        <v>0</v>
      </c>
      <c r="N83" s="71">
        <f t="shared" si="37"/>
        <v>0</v>
      </c>
      <c r="O83" s="71">
        <f t="shared" si="37"/>
        <v>0</v>
      </c>
      <c r="P83" s="71">
        <f t="shared" si="37"/>
        <v>0</v>
      </c>
      <c r="Q83" s="71">
        <f t="shared" si="37"/>
        <v>0</v>
      </c>
    </row>
    <row r="84" spans="1:17" ht="17.25" customHeight="1">
      <c r="B84" s="68"/>
      <c r="C84" s="108" t="s">
        <v>138</v>
      </c>
      <c r="D84" s="109"/>
      <c r="E84" s="69">
        <f>+'[1]Gastos Operacion'!D84+'[1]Gastos carnaval'!D84+'[1]Gastos semana santa'!D84+'[1]Gastos fiesta pesca'!D84+'[1]Gastos dia marina'!D84+'[1]Gastos fiestas patrias'!D84+'[1]Gastos mar bermejo'!D84</f>
        <v>0</v>
      </c>
      <c r="F84" s="69">
        <f>+'[1]Gastos Operacion'!E84+'[1]Gastos carnaval'!E84+'[1]Gastos semana santa'!E84+'[1]Gastos fiesta pesca'!E84+'[1]Gastos dia marina'!E84+'[1]Gastos fiestas patrias'!E84+'[1]Gastos mar bermejo'!E84</f>
        <v>0</v>
      </c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70">
        <f>SUM(E84:P84)</f>
        <v>0</v>
      </c>
    </row>
    <row r="85" spans="1:17" s="54" customFormat="1" ht="17.25" customHeight="1">
      <c r="A85" s="82"/>
      <c r="B85" s="66">
        <v>248</v>
      </c>
      <c r="C85" s="110" t="s">
        <v>139</v>
      </c>
      <c r="D85" s="111"/>
      <c r="E85" s="71">
        <f t="shared" ref="E85:Q85" si="38">E86</f>
        <v>0</v>
      </c>
      <c r="F85" s="71">
        <f t="shared" si="38"/>
        <v>0</v>
      </c>
      <c r="G85" s="71">
        <f t="shared" si="38"/>
        <v>0</v>
      </c>
      <c r="H85" s="71">
        <f t="shared" si="38"/>
        <v>0</v>
      </c>
      <c r="I85" s="71">
        <f t="shared" si="38"/>
        <v>0</v>
      </c>
      <c r="J85" s="71">
        <f t="shared" si="38"/>
        <v>0</v>
      </c>
      <c r="K85" s="71">
        <f t="shared" si="38"/>
        <v>0</v>
      </c>
      <c r="L85" s="71">
        <f t="shared" si="38"/>
        <v>0</v>
      </c>
      <c r="M85" s="71">
        <f t="shared" si="38"/>
        <v>0</v>
      </c>
      <c r="N85" s="71">
        <f t="shared" si="38"/>
        <v>0</v>
      </c>
      <c r="O85" s="71">
        <f t="shared" si="38"/>
        <v>0</v>
      </c>
      <c r="P85" s="71">
        <f t="shared" si="38"/>
        <v>0</v>
      </c>
      <c r="Q85" s="71">
        <f t="shared" si="38"/>
        <v>0</v>
      </c>
    </row>
    <row r="86" spans="1:17" ht="17.25" customHeight="1">
      <c r="B86" s="68">
        <v>24801</v>
      </c>
      <c r="C86" s="108" t="s">
        <v>140</v>
      </c>
      <c r="D86" s="109"/>
      <c r="E86" s="69">
        <f>SUMIF('PE2017'!$A$7:$A$619,'OP IFG'!B86,'PE2017'!$D$7:$D$619)</f>
        <v>0</v>
      </c>
      <c r="F86" s="69">
        <f>SUMIF('PE2017'!$A$7:$A$619,'OP IFG'!B86,'PE2017'!$E$7:$E$619)</f>
        <v>0</v>
      </c>
      <c r="G86" s="69">
        <f>SUMIF('PE2017'!$A$7:$A$619,'OP IFG'!B86,'PE2017'!$F$7:$F$619)</f>
        <v>0</v>
      </c>
      <c r="H86" s="69">
        <f>SUMIF('PE2017'!$A$7:$A$619,'OP IFG'!B86,'PE2017'!$G$7:$G$619)</f>
        <v>0</v>
      </c>
      <c r="I86" s="69">
        <f>SUMIF('PE2017'!$A$7:$A$619,'OP IFG'!B86,'PE2017'!$H$7:$H$619)</f>
        <v>0</v>
      </c>
      <c r="J86" s="69">
        <f>SUMIF('PE2017'!$A$7:$A$619,'OP IFG'!B86,'PE2017'!$I$7:$I$619)</f>
        <v>0</v>
      </c>
      <c r="K86" s="69">
        <f>SUMIF('PE2017'!$A$7:$A$619,'OP IFG'!B86,'PE2017'!$J$7:$J$619)</f>
        <v>0</v>
      </c>
      <c r="L86" s="69">
        <f>SUMIF('PE2017'!$A$7:$A$619,'OP IFG'!B86,'PE2017'!$K$7:$K$619)</f>
        <v>0</v>
      </c>
      <c r="M86" s="69">
        <f>SUMIF('PE2017'!$A$7:$A$619,'OP IFG'!B86,'PE2017'!$L$7:$L$619)</f>
        <v>0</v>
      </c>
      <c r="N86" s="69">
        <f>SUMIF('PE2017'!$A$7:$A$619,'OP IFG'!B86,'PE2017'!$M$7:$M$619)</f>
        <v>0</v>
      </c>
      <c r="O86" s="69">
        <f>SUMIF('PE2017'!$A$7:$A$619,'OP IFG'!B86,'PE2017'!N$7:$N$619)</f>
        <v>0</v>
      </c>
      <c r="P86" s="69">
        <f>SUMIF('PE2017'!$A$7:$A$619,'OP IFG'!B76,'PE2017'!$O$7:$O$619)</f>
        <v>0</v>
      </c>
      <c r="Q86" s="70">
        <f>SUM(E86:P86)</f>
        <v>0</v>
      </c>
    </row>
    <row r="87" spans="1:17" s="54" customFormat="1" ht="17.25" customHeight="1">
      <c r="A87" s="82"/>
      <c r="B87" s="66">
        <v>249</v>
      </c>
      <c r="C87" s="110" t="s">
        <v>141</v>
      </c>
      <c r="D87" s="111"/>
      <c r="E87" s="71">
        <f t="shared" ref="E87:Q87" si="39">E88</f>
        <v>0</v>
      </c>
      <c r="F87" s="71">
        <f t="shared" si="39"/>
        <v>0</v>
      </c>
      <c r="G87" s="71">
        <f t="shared" si="39"/>
        <v>0</v>
      </c>
      <c r="H87" s="71">
        <f t="shared" si="39"/>
        <v>0</v>
      </c>
      <c r="I87" s="71">
        <f t="shared" si="39"/>
        <v>0</v>
      </c>
      <c r="J87" s="71">
        <f t="shared" si="39"/>
        <v>0</v>
      </c>
      <c r="K87" s="71">
        <f t="shared" si="39"/>
        <v>0</v>
      </c>
      <c r="L87" s="71">
        <f t="shared" si="39"/>
        <v>0</v>
      </c>
      <c r="M87" s="71">
        <f t="shared" si="39"/>
        <v>0</v>
      </c>
      <c r="N87" s="71">
        <f t="shared" si="39"/>
        <v>0</v>
      </c>
      <c r="O87" s="71">
        <f t="shared" si="39"/>
        <v>0</v>
      </c>
      <c r="P87" s="71">
        <f t="shared" si="39"/>
        <v>0</v>
      </c>
      <c r="Q87" s="71">
        <f t="shared" si="39"/>
        <v>0</v>
      </c>
    </row>
    <row r="88" spans="1:17" ht="17.25" customHeight="1">
      <c r="B88" s="68">
        <v>24901</v>
      </c>
      <c r="C88" s="108" t="s">
        <v>142</v>
      </c>
      <c r="D88" s="109"/>
      <c r="E88" s="69">
        <f>SUMIF('PE2017'!$A$7:$A$619,'OP IFG'!B88,'PE2017'!$D$7:$D$619)</f>
        <v>0</v>
      </c>
      <c r="F88" s="69">
        <f>SUMIF('PE2017'!$A$7:$A$619,'OP IFG'!B88,'PE2017'!$E$7:$E$619)</f>
        <v>0</v>
      </c>
      <c r="G88" s="69">
        <f>SUMIF('PE2017'!$A$7:$A$619,'OP IFG'!B88,'PE2017'!$F$7:$F$619)</f>
        <v>0</v>
      </c>
      <c r="H88" s="69">
        <f>SUMIF('PE2017'!$A$7:$A$619,'OP IFG'!B88,'PE2017'!$G$7:$G$619)</f>
        <v>0</v>
      </c>
      <c r="I88" s="69">
        <f>SUMIF('PE2017'!$A$7:$A$619,'OP IFG'!B88,'PE2017'!$H$7:$H$619)</f>
        <v>0</v>
      </c>
      <c r="J88" s="69">
        <f>SUMIF('PE2017'!$A$7:$A$619,'OP IFG'!B88,'PE2017'!$I$7:$I$619)</f>
        <v>0</v>
      </c>
      <c r="K88" s="69">
        <f>SUMIF('PE2017'!$A$7:$A$619,'OP IFG'!B88,'PE2017'!$J$7:$J$619)</f>
        <v>0</v>
      </c>
      <c r="L88" s="69">
        <f>SUMIF('PE2017'!$A$7:$A$619,'OP IFG'!B88,'PE2017'!$K$7:$K$619)</f>
        <v>0</v>
      </c>
      <c r="M88" s="69">
        <f>SUMIF('PE2017'!$A$7:$A$619,'OP IFG'!B88,'PE2017'!$L$7:$L$619)</f>
        <v>0</v>
      </c>
      <c r="N88" s="69">
        <f>SUMIF('PE2017'!$A$7:$A$619,'OP IFG'!B88,'PE2017'!$M$7:$M$619)</f>
        <v>0</v>
      </c>
      <c r="O88" s="69">
        <f>SUMIF('PE2017'!$A$7:$A$619,'OP IFG'!B88,'PE2017'!N$7:$N$619)</f>
        <v>0</v>
      </c>
      <c r="P88" s="69">
        <f>SUMIF('PE2017'!$A$7:$A$619,'OP IFG'!B78,'PE2017'!$O$7:$O$619)</f>
        <v>0</v>
      </c>
      <c r="Q88" s="70">
        <f>SUM(E88:P88)</f>
        <v>0</v>
      </c>
    </row>
    <row r="89" spans="1:17" s="54" customFormat="1" ht="17.25" customHeight="1">
      <c r="A89" s="82"/>
      <c r="B89" s="66">
        <v>2500</v>
      </c>
      <c r="C89" s="110" t="s">
        <v>143</v>
      </c>
      <c r="D89" s="111"/>
      <c r="E89" s="71">
        <f t="shared" ref="E89:Q89" si="40">E90+E92+E94+E96+E98</f>
        <v>0</v>
      </c>
      <c r="F89" s="71">
        <f t="shared" si="40"/>
        <v>0</v>
      </c>
      <c r="G89" s="71">
        <f t="shared" si="40"/>
        <v>0</v>
      </c>
      <c r="H89" s="71">
        <f t="shared" si="40"/>
        <v>0</v>
      </c>
      <c r="I89" s="71">
        <f t="shared" si="40"/>
        <v>0</v>
      </c>
      <c r="J89" s="71">
        <f t="shared" si="40"/>
        <v>0</v>
      </c>
      <c r="K89" s="71">
        <f t="shared" si="40"/>
        <v>0</v>
      </c>
      <c r="L89" s="71">
        <f t="shared" si="40"/>
        <v>0</v>
      </c>
      <c r="M89" s="71">
        <f t="shared" si="40"/>
        <v>0</v>
      </c>
      <c r="N89" s="71">
        <f t="shared" si="40"/>
        <v>0</v>
      </c>
      <c r="O89" s="71">
        <f t="shared" si="40"/>
        <v>0</v>
      </c>
      <c r="P89" s="71">
        <f t="shared" si="40"/>
        <v>0</v>
      </c>
      <c r="Q89" s="71">
        <f t="shared" si="40"/>
        <v>0</v>
      </c>
    </row>
    <row r="90" spans="1:17" s="54" customFormat="1" ht="17.25" customHeight="1">
      <c r="A90" s="82"/>
      <c r="B90" s="66">
        <v>251</v>
      </c>
      <c r="C90" s="110" t="s">
        <v>144</v>
      </c>
      <c r="D90" s="111"/>
      <c r="E90" s="71">
        <f t="shared" ref="E90:Q90" si="41">E91</f>
        <v>0</v>
      </c>
      <c r="F90" s="71">
        <f t="shared" si="41"/>
        <v>0</v>
      </c>
      <c r="G90" s="71">
        <f t="shared" si="41"/>
        <v>0</v>
      </c>
      <c r="H90" s="71">
        <f t="shared" si="41"/>
        <v>0</v>
      </c>
      <c r="I90" s="71">
        <f t="shared" si="41"/>
        <v>0</v>
      </c>
      <c r="J90" s="71">
        <f t="shared" si="41"/>
        <v>0</v>
      </c>
      <c r="K90" s="71">
        <f t="shared" si="41"/>
        <v>0</v>
      </c>
      <c r="L90" s="71">
        <f t="shared" si="41"/>
        <v>0</v>
      </c>
      <c r="M90" s="71">
        <f t="shared" si="41"/>
        <v>0</v>
      </c>
      <c r="N90" s="71">
        <f t="shared" si="41"/>
        <v>0</v>
      </c>
      <c r="O90" s="71">
        <f t="shared" si="41"/>
        <v>0</v>
      </c>
      <c r="P90" s="71">
        <f t="shared" si="41"/>
        <v>0</v>
      </c>
      <c r="Q90" s="71">
        <f t="shared" si="41"/>
        <v>0</v>
      </c>
    </row>
    <row r="91" spans="1:17" ht="17.25" customHeight="1">
      <c r="B91" s="68">
        <v>25101</v>
      </c>
      <c r="C91" s="108" t="s">
        <v>145</v>
      </c>
      <c r="D91" s="109"/>
      <c r="E91" s="69">
        <f>SUMIF('PE2017'!$A$7:$A$619,'OP IFG'!B91,'PE2017'!$D$7:$D$619)</f>
        <v>0</v>
      </c>
      <c r="F91" s="69">
        <f>SUMIF('PE2017'!$A$7:$A$619,'OP IFG'!B91,'PE2017'!$E$7:$E$619)</f>
        <v>0</v>
      </c>
      <c r="G91" s="69">
        <f>SUMIF('PE2017'!$A$7:$A$619,'OP IFG'!B91,'PE2017'!$F$7:$F$619)</f>
        <v>0</v>
      </c>
      <c r="H91" s="69">
        <f>SUMIF('PE2017'!$A$7:$A$619,'OP IFG'!B91,'PE2017'!$G$7:$G$619)</f>
        <v>0</v>
      </c>
      <c r="I91" s="69">
        <f>SUMIF('PE2017'!$A$7:$A$619,'OP IFG'!B91,'PE2017'!$H$7:$H$619)</f>
        <v>0</v>
      </c>
      <c r="J91" s="69">
        <f>SUMIF('PE2017'!$A$7:$A$619,'OP IFG'!B91,'PE2017'!$I$7:$I$619)</f>
        <v>0</v>
      </c>
      <c r="K91" s="69">
        <f>SUMIF('PE2017'!$A$7:$A$619,'OP IFG'!B91,'PE2017'!$J$7:$J$619)</f>
        <v>0</v>
      </c>
      <c r="L91" s="69">
        <f>SUMIF('PE2017'!$A$7:$A$619,'OP IFG'!B91,'PE2017'!$K$7:$K$619)</f>
        <v>0</v>
      </c>
      <c r="M91" s="69">
        <f>SUMIF('PE2017'!$A$7:$A$619,'OP IFG'!B91,'PE2017'!$L$7:$L$619)</f>
        <v>0</v>
      </c>
      <c r="N91" s="69">
        <f>SUMIF('PE2017'!$A$7:$A$619,'OP IFG'!B91,'PE2017'!$M$7:$M$619)</f>
        <v>0</v>
      </c>
      <c r="O91" s="69">
        <f>SUMIF('PE2017'!$A$7:$A$619,'OP IFG'!B91,'PE2017'!N$7:$N$619)</f>
        <v>0</v>
      </c>
      <c r="P91" s="69">
        <f>SUMIF('PE2017'!$A$7:$A$619,'OP IFG'!B81,'PE2017'!$O$7:$O$619)</f>
        <v>0</v>
      </c>
      <c r="Q91" s="70">
        <f>SUM(E91:P91)</f>
        <v>0</v>
      </c>
    </row>
    <row r="92" spans="1:17" s="54" customFormat="1" ht="17.25" customHeight="1">
      <c r="A92" s="82"/>
      <c r="B92" s="66">
        <v>252</v>
      </c>
      <c r="C92" s="110" t="s">
        <v>146</v>
      </c>
      <c r="D92" s="111"/>
      <c r="E92" s="71">
        <f t="shared" ref="E92:Q92" si="42">E93</f>
        <v>0</v>
      </c>
      <c r="F92" s="71">
        <f t="shared" si="42"/>
        <v>0</v>
      </c>
      <c r="G92" s="71">
        <f t="shared" si="42"/>
        <v>0</v>
      </c>
      <c r="H92" s="71">
        <f t="shared" si="42"/>
        <v>0</v>
      </c>
      <c r="I92" s="71">
        <f t="shared" si="42"/>
        <v>0</v>
      </c>
      <c r="J92" s="71">
        <f t="shared" si="42"/>
        <v>0</v>
      </c>
      <c r="K92" s="71">
        <f t="shared" si="42"/>
        <v>0</v>
      </c>
      <c r="L92" s="71">
        <f t="shared" si="42"/>
        <v>0</v>
      </c>
      <c r="M92" s="71">
        <f t="shared" si="42"/>
        <v>0</v>
      </c>
      <c r="N92" s="71">
        <f t="shared" si="42"/>
        <v>0</v>
      </c>
      <c r="O92" s="71">
        <f t="shared" si="42"/>
        <v>0</v>
      </c>
      <c r="P92" s="71">
        <f t="shared" si="42"/>
        <v>0</v>
      </c>
      <c r="Q92" s="71">
        <f t="shared" si="42"/>
        <v>0</v>
      </c>
    </row>
    <row r="93" spans="1:17" ht="17.25" customHeight="1">
      <c r="B93" s="68">
        <v>25201</v>
      </c>
      <c r="C93" s="108" t="s">
        <v>147</v>
      </c>
      <c r="D93" s="109"/>
      <c r="E93" s="69">
        <f>SUMIF('PE2017'!$A$7:$A$619,'OP IFG'!B93,'PE2017'!$D$7:$D$619)</f>
        <v>0</v>
      </c>
      <c r="F93" s="69">
        <f>SUMIF('PE2017'!$A$7:$A$619,'OP IFG'!B93,'PE2017'!$E$7:$E$619)</f>
        <v>0</v>
      </c>
      <c r="G93" s="69">
        <f>SUMIF('PE2017'!$A$7:$A$619,'OP IFG'!B93,'PE2017'!$F$7:$F$619)</f>
        <v>0</v>
      </c>
      <c r="H93" s="69">
        <f>SUMIF('PE2017'!$A$7:$A$619,'OP IFG'!B93,'PE2017'!$G$7:$G$619)</f>
        <v>0</v>
      </c>
      <c r="I93" s="69">
        <f>SUMIF('PE2017'!$A$7:$A$619,'OP IFG'!B93,'PE2017'!$H$7:$H$619)</f>
        <v>0</v>
      </c>
      <c r="J93" s="69">
        <f>SUMIF('PE2017'!$A$7:$A$619,'OP IFG'!B93,'PE2017'!$I$7:$I$619)</f>
        <v>0</v>
      </c>
      <c r="K93" s="69">
        <f>SUMIF('PE2017'!$A$7:$A$619,'OP IFG'!B93,'PE2017'!$J$7:$J$619)</f>
        <v>0</v>
      </c>
      <c r="L93" s="69">
        <f>SUMIF('PE2017'!$A$7:$A$619,'OP IFG'!B93,'PE2017'!$K$7:$K$619)</f>
        <v>0</v>
      </c>
      <c r="M93" s="69">
        <f>SUMIF('PE2017'!$A$7:$A$619,'OP IFG'!B93,'PE2017'!$L$7:$L$619)</f>
        <v>0</v>
      </c>
      <c r="N93" s="69">
        <f>SUMIF('PE2017'!$A$7:$A$619,'OP IFG'!B93,'PE2017'!$M$7:$M$619)</f>
        <v>0</v>
      </c>
      <c r="O93" s="69">
        <f>SUMIF('PE2017'!$A$7:$A$619,'OP IFG'!B93,'PE2017'!N$7:$N$619)</f>
        <v>0</v>
      </c>
      <c r="P93" s="69">
        <f>SUMIF('PE2017'!$A$7:$A$619,'OP IFG'!B83,'PE2017'!$O$7:$O$619)</f>
        <v>0</v>
      </c>
      <c r="Q93" s="70">
        <f>SUM(E93:P93)</f>
        <v>0</v>
      </c>
    </row>
    <row r="94" spans="1:17" s="54" customFormat="1" ht="17.25" customHeight="1">
      <c r="A94" s="82"/>
      <c r="B94" s="66">
        <v>253</v>
      </c>
      <c r="C94" s="110" t="s">
        <v>148</v>
      </c>
      <c r="D94" s="111"/>
      <c r="E94" s="71">
        <f t="shared" ref="E94:Q94" si="43">E95</f>
        <v>0</v>
      </c>
      <c r="F94" s="71">
        <f t="shared" si="43"/>
        <v>0</v>
      </c>
      <c r="G94" s="71">
        <f t="shared" si="43"/>
        <v>0</v>
      </c>
      <c r="H94" s="71">
        <f t="shared" si="43"/>
        <v>0</v>
      </c>
      <c r="I94" s="71">
        <f t="shared" si="43"/>
        <v>0</v>
      </c>
      <c r="J94" s="71">
        <f t="shared" si="43"/>
        <v>0</v>
      </c>
      <c r="K94" s="71">
        <f t="shared" si="43"/>
        <v>0</v>
      </c>
      <c r="L94" s="71">
        <f t="shared" si="43"/>
        <v>0</v>
      </c>
      <c r="M94" s="71">
        <f t="shared" si="43"/>
        <v>0</v>
      </c>
      <c r="N94" s="71">
        <f t="shared" si="43"/>
        <v>0</v>
      </c>
      <c r="O94" s="71">
        <f t="shared" si="43"/>
        <v>0</v>
      </c>
      <c r="P94" s="71">
        <f t="shared" si="43"/>
        <v>0</v>
      </c>
      <c r="Q94" s="71">
        <f t="shared" si="43"/>
        <v>0</v>
      </c>
    </row>
    <row r="95" spans="1:17" ht="17.25" customHeight="1">
      <c r="B95" s="68">
        <v>25301</v>
      </c>
      <c r="C95" s="108" t="s">
        <v>149</v>
      </c>
      <c r="D95" s="109"/>
      <c r="E95" s="69">
        <f>SUMIF('PE2017'!$A$7:$A$619,'OP IFG'!B95,'PE2017'!$D$7:$D$619)</f>
        <v>0</v>
      </c>
      <c r="F95" s="69">
        <f>SUMIF('PE2017'!$A$7:$A$619,'OP IFG'!B95,'PE2017'!$E$7:$E$619)</f>
        <v>0</v>
      </c>
      <c r="G95" s="69">
        <f>SUMIF('PE2017'!$A$7:$A$619,'OP IFG'!B95,'PE2017'!$F$7:$F$619)</f>
        <v>0</v>
      </c>
      <c r="H95" s="69">
        <f>SUMIF('PE2017'!$A$7:$A$619,'OP IFG'!B95,'PE2017'!$G$7:$G$619)</f>
        <v>0</v>
      </c>
      <c r="I95" s="69">
        <f>SUMIF('PE2017'!$A$7:$A$619,'OP IFG'!B95,'PE2017'!$H$7:$H$619)</f>
        <v>0</v>
      </c>
      <c r="J95" s="69">
        <f>SUMIF('PE2017'!$A$7:$A$619,'OP IFG'!B95,'PE2017'!$I$7:$I$619)</f>
        <v>0</v>
      </c>
      <c r="K95" s="69">
        <f>SUMIF('PE2017'!$A$7:$A$619,'OP IFG'!B95,'PE2017'!$J$7:$J$619)</f>
        <v>0</v>
      </c>
      <c r="L95" s="69">
        <f>SUMIF('PE2017'!$A$7:$A$619,'OP IFG'!B95,'PE2017'!$K$7:$K$619)</f>
        <v>0</v>
      </c>
      <c r="M95" s="69">
        <f>SUMIF('PE2017'!$A$7:$A$619,'OP IFG'!B95,'PE2017'!$L$7:$L$619)</f>
        <v>0</v>
      </c>
      <c r="N95" s="69">
        <f>SUMIF('PE2017'!$A$7:$A$619,'OP IFG'!B95,'PE2017'!$M$7:$M$619)</f>
        <v>0</v>
      </c>
      <c r="O95" s="69">
        <f>SUMIF('PE2017'!$A$7:$A$619,'OP IFG'!B95,'PE2017'!N$7:$N$619)</f>
        <v>0</v>
      </c>
      <c r="P95" s="69">
        <f>SUMIF('PE2017'!$A$7:$A$619,'OP IFG'!B85,'PE2017'!$O$7:$O$619)</f>
        <v>0</v>
      </c>
      <c r="Q95" s="70">
        <f>SUM(E95:P95)</f>
        <v>0</v>
      </c>
    </row>
    <row r="96" spans="1:17" s="54" customFormat="1" ht="17.25" customHeight="1">
      <c r="A96" s="82"/>
      <c r="B96" s="66">
        <v>254</v>
      </c>
      <c r="C96" s="110" t="s">
        <v>150</v>
      </c>
      <c r="D96" s="111"/>
      <c r="E96" s="71">
        <f t="shared" ref="E96:Q96" si="44">E97</f>
        <v>0</v>
      </c>
      <c r="F96" s="71">
        <f t="shared" si="44"/>
        <v>0</v>
      </c>
      <c r="G96" s="71">
        <f t="shared" si="44"/>
        <v>0</v>
      </c>
      <c r="H96" s="71">
        <f t="shared" si="44"/>
        <v>0</v>
      </c>
      <c r="I96" s="71">
        <f t="shared" si="44"/>
        <v>0</v>
      </c>
      <c r="J96" s="71">
        <f t="shared" si="44"/>
        <v>0</v>
      </c>
      <c r="K96" s="71">
        <f t="shared" si="44"/>
        <v>0</v>
      </c>
      <c r="L96" s="71">
        <f t="shared" si="44"/>
        <v>0</v>
      </c>
      <c r="M96" s="71">
        <f t="shared" si="44"/>
        <v>0</v>
      </c>
      <c r="N96" s="71">
        <f t="shared" si="44"/>
        <v>0</v>
      </c>
      <c r="O96" s="71">
        <f t="shared" si="44"/>
        <v>0</v>
      </c>
      <c r="P96" s="71">
        <f t="shared" si="44"/>
        <v>0</v>
      </c>
      <c r="Q96" s="71">
        <f t="shared" si="44"/>
        <v>0</v>
      </c>
    </row>
    <row r="97" spans="1:17" ht="17.25" customHeight="1">
      <c r="B97" s="68">
        <v>25401</v>
      </c>
      <c r="C97" s="108" t="s">
        <v>151</v>
      </c>
      <c r="D97" s="109"/>
      <c r="E97" s="69">
        <f>SUMIF('PE2017'!$A$7:$A$619,'OP IFG'!B97,'PE2017'!$D$7:$D$619)</f>
        <v>0</v>
      </c>
      <c r="F97" s="69">
        <f>SUMIF('PE2017'!$A$7:$A$619,'OP IFG'!B97,'PE2017'!$E$7:$E$619)</f>
        <v>0</v>
      </c>
      <c r="G97" s="69">
        <f>SUMIF('PE2017'!$A$7:$A$619,'OP IFG'!B97,'PE2017'!$F$7:$F$619)</f>
        <v>0</v>
      </c>
      <c r="H97" s="69">
        <f>SUMIF('PE2017'!$A$7:$A$619,'OP IFG'!B97,'PE2017'!$G$7:$G$619)</f>
        <v>0</v>
      </c>
      <c r="I97" s="69">
        <f>SUMIF('PE2017'!$A$7:$A$619,'OP IFG'!B97,'PE2017'!$H$7:$H$619)</f>
        <v>0</v>
      </c>
      <c r="J97" s="69">
        <f>SUMIF('PE2017'!$A$7:$A$619,'OP IFG'!B97,'PE2017'!$I$7:$I$619)</f>
        <v>0</v>
      </c>
      <c r="K97" s="69">
        <f>SUMIF('PE2017'!$A$7:$A$619,'OP IFG'!B97,'PE2017'!$J$7:$J$619)</f>
        <v>0</v>
      </c>
      <c r="L97" s="69">
        <f>SUMIF('PE2017'!$A$7:$A$619,'OP IFG'!B97,'PE2017'!$K$7:$K$619)</f>
        <v>0</v>
      </c>
      <c r="M97" s="69">
        <f>SUMIF('PE2017'!$A$7:$A$619,'OP IFG'!B97,'PE2017'!$L$7:$L$619)</f>
        <v>0</v>
      </c>
      <c r="N97" s="69">
        <f>SUMIF('PE2017'!$A$7:$A$619,'OP IFG'!B97,'PE2017'!$M$7:$M$619)</f>
        <v>0</v>
      </c>
      <c r="O97" s="69">
        <f>SUMIF('PE2017'!$A$7:$A$619,'OP IFG'!B97,'PE2017'!N$7:$N$619)</f>
        <v>0</v>
      </c>
      <c r="P97" s="69">
        <f>SUMIF('PE2017'!$A$7:$A$619,'OP IFG'!B87,'PE2017'!$O$7:$O$619)</f>
        <v>0</v>
      </c>
      <c r="Q97" s="70">
        <f>SUM(E97:P97)</f>
        <v>0</v>
      </c>
    </row>
    <row r="98" spans="1:17" s="54" customFormat="1" ht="17.25" customHeight="1">
      <c r="A98" s="82"/>
      <c r="B98" s="66">
        <v>255</v>
      </c>
      <c r="C98" s="110" t="s">
        <v>152</v>
      </c>
      <c r="D98" s="111"/>
      <c r="E98" s="71">
        <f t="shared" ref="E98:Q98" si="45">E99</f>
        <v>0</v>
      </c>
      <c r="F98" s="71">
        <f t="shared" si="45"/>
        <v>0</v>
      </c>
      <c r="G98" s="71">
        <f t="shared" si="45"/>
        <v>0</v>
      </c>
      <c r="H98" s="71">
        <f t="shared" si="45"/>
        <v>0</v>
      </c>
      <c r="I98" s="71">
        <f t="shared" si="45"/>
        <v>0</v>
      </c>
      <c r="J98" s="71">
        <f t="shared" si="45"/>
        <v>0</v>
      </c>
      <c r="K98" s="71">
        <f t="shared" si="45"/>
        <v>0</v>
      </c>
      <c r="L98" s="71">
        <f t="shared" si="45"/>
        <v>0</v>
      </c>
      <c r="M98" s="71">
        <f t="shared" si="45"/>
        <v>0</v>
      </c>
      <c r="N98" s="71">
        <f t="shared" si="45"/>
        <v>0</v>
      </c>
      <c r="O98" s="71">
        <f t="shared" si="45"/>
        <v>0</v>
      </c>
      <c r="P98" s="71">
        <f t="shared" si="45"/>
        <v>0</v>
      </c>
      <c r="Q98" s="71">
        <f t="shared" si="45"/>
        <v>0</v>
      </c>
    </row>
    <row r="99" spans="1:17" ht="17.25" customHeight="1">
      <c r="B99" s="68">
        <v>25501</v>
      </c>
      <c r="C99" s="108" t="s">
        <v>153</v>
      </c>
      <c r="D99" s="109"/>
      <c r="E99" s="69">
        <f>SUMIF('PE2017'!$A$7:$A$619,'OP IFG'!B99,'PE2017'!$D$7:$D$619)</f>
        <v>0</v>
      </c>
      <c r="F99" s="69">
        <f>SUMIF('PE2017'!$A$7:$A$619,'OP IFG'!B99,'PE2017'!$E$7:$E$619)</f>
        <v>0</v>
      </c>
      <c r="G99" s="69">
        <f>SUMIF('PE2017'!$A$7:$A$619,'OP IFG'!B99,'PE2017'!$F$7:$F$619)</f>
        <v>0</v>
      </c>
      <c r="H99" s="69">
        <f>SUMIF('PE2017'!$A$7:$A$619,'OP IFG'!B99,'PE2017'!$G$7:$G$619)</f>
        <v>0</v>
      </c>
      <c r="I99" s="69">
        <f>SUMIF('PE2017'!$A$7:$A$619,'OP IFG'!B99,'PE2017'!$H$7:$H$619)</f>
        <v>0</v>
      </c>
      <c r="J99" s="69">
        <f>SUMIF('PE2017'!$A$7:$A$619,'OP IFG'!B99,'PE2017'!$I$7:$I$619)</f>
        <v>0</v>
      </c>
      <c r="K99" s="69">
        <f>SUMIF('PE2017'!$A$7:$A$619,'OP IFG'!B99,'PE2017'!$J$7:$J$619)</f>
        <v>0</v>
      </c>
      <c r="L99" s="69">
        <f>SUMIF('PE2017'!$A$7:$A$619,'OP IFG'!B99,'PE2017'!$K$7:$K$619)</f>
        <v>0</v>
      </c>
      <c r="M99" s="69">
        <f>SUMIF('PE2017'!$A$7:$A$619,'OP IFG'!B99,'PE2017'!$L$7:$L$619)</f>
        <v>0</v>
      </c>
      <c r="N99" s="69">
        <f>SUMIF('PE2017'!$A$7:$A$619,'OP IFG'!B99,'PE2017'!$M$7:$M$619)</f>
        <v>0</v>
      </c>
      <c r="O99" s="69">
        <f>SUMIF('PE2017'!$A$7:$A$619,'OP IFG'!B99,'PE2017'!N$7:$N$619)</f>
        <v>0</v>
      </c>
      <c r="P99" s="69">
        <f>SUMIF('PE2017'!$A$7:$A$619,'OP IFG'!B89,'PE2017'!$O$7:$O$619)</f>
        <v>0</v>
      </c>
      <c r="Q99" s="70">
        <f>SUM(E99:P99)</f>
        <v>0</v>
      </c>
    </row>
    <row r="100" spans="1:17" s="54" customFormat="1" ht="17.25" customHeight="1">
      <c r="A100" s="82"/>
      <c r="B100" s="66">
        <v>2600</v>
      </c>
      <c r="C100" s="110" t="s">
        <v>154</v>
      </c>
      <c r="D100" s="111"/>
      <c r="E100" s="71">
        <f t="shared" ref="E100:Q100" si="46">E101</f>
        <v>15000</v>
      </c>
      <c r="F100" s="71">
        <f t="shared" si="46"/>
        <v>15000</v>
      </c>
      <c r="G100" s="71">
        <f t="shared" si="46"/>
        <v>9000</v>
      </c>
      <c r="H100" s="71">
        <f t="shared" si="46"/>
        <v>8000</v>
      </c>
      <c r="I100" s="71">
        <f t="shared" si="46"/>
        <v>7000</v>
      </c>
      <c r="J100" s="71">
        <f t="shared" si="46"/>
        <v>7000</v>
      </c>
      <c r="K100" s="71">
        <f t="shared" si="46"/>
        <v>7000</v>
      </c>
      <c r="L100" s="71">
        <f t="shared" si="46"/>
        <v>7000</v>
      </c>
      <c r="M100" s="71">
        <f t="shared" si="46"/>
        <v>7000</v>
      </c>
      <c r="N100" s="71">
        <f t="shared" si="46"/>
        <v>7000</v>
      </c>
      <c r="O100" s="71">
        <f t="shared" si="46"/>
        <v>7000</v>
      </c>
      <c r="P100" s="71">
        <f t="shared" si="46"/>
        <v>7000</v>
      </c>
      <c r="Q100" s="71">
        <f t="shared" si="46"/>
        <v>103000</v>
      </c>
    </row>
    <row r="101" spans="1:17" s="54" customFormat="1" ht="17.25" customHeight="1">
      <c r="A101" s="82"/>
      <c r="B101" s="66">
        <v>261</v>
      </c>
      <c r="C101" s="110" t="s">
        <v>154</v>
      </c>
      <c r="D101" s="111"/>
      <c r="E101" s="71">
        <f t="shared" ref="E101:Q101" si="47">SUM(E102:E103)</f>
        <v>15000</v>
      </c>
      <c r="F101" s="71">
        <f t="shared" si="47"/>
        <v>15000</v>
      </c>
      <c r="G101" s="71">
        <f t="shared" si="47"/>
        <v>9000</v>
      </c>
      <c r="H101" s="71">
        <f t="shared" si="47"/>
        <v>8000</v>
      </c>
      <c r="I101" s="71">
        <f t="shared" si="47"/>
        <v>7000</v>
      </c>
      <c r="J101" s="71">
        <f t="shared" si="47"/>
        <v>7000</v>
      </c>
      <c r="K101" s="71">
        <f t="shared" si="47"/>
        <v>7000</v>
      </c>
      <c r="L101" s="71">
        <f t="shared" si="47"/>
        <v>7000</v>
      </c>
      <c r="M101" s="71">
        <f t="shared" si="47"/>
        <v>7000</v>
      </c>
      <c r="N101" s="71">
        <f t="shared" si="47"/>
        <v>7000</v>
      </c>
      <c r="O101" s="71">
        <f t="shared" si="47"/>
        <v>7000</v>
      </c>
      <c r="P101" s="71">
        <f t="shared" si="47"/>
        <v>7000</v>
      </c>
      <c r="Q101" s="71">
        <f t="shared" si="47"/>
        <v>103000</v>
      </c>
    </row>
    <row r="102" spans="1:17" ht="17.25" customHeight="1">
      <c r="B102" s="68">
        <v>26101</v>
      </c>
      <c r="C102" s="108" t="s">
        <v>155</v>
      </c>
      <c r="D102" s="109"/>
      <c r="E102" s="69">
        <f>SUMIF('PE2017'!$A$7:$A$619,'OP IFG'!B102,'PE2017'!$D$7:$D$619)</f>
        <v>15000</v>
      </c>
      <c r="F102" s="69">
        <f>SUMIF('PE2017'!$A$7:$A$619,'OP IFG'!B102,'PE2017'!$E$7:$E$619)</f>
        <v>15000</v>
      </c>
      <c r="G102" s="69">
        <f>SUMIF('PE2017'!$A$7:$A$619,'OP IFG'!B102,'PE2017'!$F$7:$F$619)</f>
        <v>9000</v>
      </c>
      <c r="H102" s="69">
        <f>SUMIF('PE2017'!$A$7:$A$619,'OP IFG'!B102,'PE2017'!$G$7:$G$619)</f>
        <v>8000</v>
      </c>
      <c r="I102" s="69">
        <f>SUMIF('PE2017'!$A$7:$A$619,'OP IFG'!B102,'PE2017'!$H$7:$H$619)</f>
        <v>7000</v>
      </c>
      <c r="J102" s="69">
        <f>SUMIF('PE2017'!$A$7:$A$619,'OP IFG'!B102,'PE2017'!$I$7:$I$619)</f>
        <v>7000</v>
      </c>
      <c r="K102" s="69">
        <f>SUMIF('PE2017'!$A$7:$A$619,'OP IFG'!B102,'PE2017'!$J$7:$J$619)</f>
        <v>7000</v>
      </c>
      <c r="L102" s="69">
        <f>SUMIF('PE2017'!$A$7:$A$619,'OP IFG'!B102,'PE2017'!$K$7:$K$619)</f>
        <v>7000</v>
      </c>
      <c r="M102" s="69">
        <f>SUMIF('PE2017'!$A$7:$A$619,'OP IFG'!B102,'PE2017'!$L$7:$L$619)</f>
        <v>7000</v>
      </c>
      <c r="N102" s="69">
        <f>SUMIF('PE2017'!$A$7:$A$619,'OP IFG'!B102,'PE2017'!$M$7:$M$619)</f>
        <v>7000</v>
      </c>
      <c r="O102" s="69">
        <f>SUMIF('PE2017'!$A$7:$A$619,'OP IFG'!B102,'PE2017'!N$7:$N$619)</f>
        <v>7000</v>
      </c>
      <c r="P102" s="69">
        <v>7000</v>
      </c>
      <c r="Q102" s="70">
        <f>SUM(E102:P102)</f>
        <v>103000</v>
      </c>
    </row>
    <row r="103" spans="1:17" ht="17.25" customHeight="1">
      <c r="B103" s="68">
        <v>26102</v>
      </c>
      <c r="C103" s="108" t="s">
        <v>156</v>
      </c>
      <c r="D103" s="109"/>
      <c r="E103" s="69">
        <f>SUMIF('PE2017'!$A$7:$A$619,'OP IFG'!B103,'PE2017'!$D$7:$D$619)</f>
        <v>0</v>
      </c>
      <c r="F103" s="69">
        <f>SUMIF('PE2017'!$A$7:$A$619,'OP IFG'!B103,'PE2017'!$E$7:$E$619)</f>
        <v>0</v>
      </c>
      <c r="G103" s="69">
        <f>SUMIF('PE2017'!$A$7:$A$619,'OP IFG'!B103,'PE2017'!$F$7:$F$619)</f>
        <v>0</v>
      </c>
      <c r="H103" s="69">
        <f>SUMIF('PE2017'!$A$7:$A$619,'OP IFG'!B103,'PE2017'!$G$7:$G$619)</f>
        <v>0</v>
      </c>
      <c r="I103" s="69">
        <f>SUMIF('PE2017'!$A$7:$A$619,'OP IFG'!B103,'PE2017'!$H$7:$H$619)</f>
        <v>0</v>
      </c>
      <c r="J103" s="69">
        <f>SUMIF('PE2017'!$A$7:$A$619,'OP IFG'!B103,'PE2017'!$I$7:$I$619)</f>
        <v>0</v>
      </c>
      <c r="K103" s="69">
        <f>SUMIF('PE2017'!$A$7:$A$619,'OP IFG'!B103,'PE2017'!$J$7:$J$619)</f>
        <v>0</v>
      </c>
      <c r="L103" s="69">
        <f>SUMIF('PE2017'!$A$7:$A$619,'OP IFG'!B103,'PE2017'!$K$7:$K$619)</f>
        <v>0</v>
      </c>
      <c r="M103" s="69">
        <f>SUMIF('PE2017'!$A$7:$A$619,'OP IFG'!B103,'PE2017'!$L$7:$L$619)</f>
        <v>0</v>
      </c>
      <c r="N103" s="69">
        <f>SUMIF('PE2017'!$A$7:$A$619,'OP IFG'!B103,'PE2017'!$M$7:$M$619)</f>
        <v>0</v>
      </c>
      <c r="O103" s="69">
        <f>SUMIF('PE2017'!$A$7:$A$619,'OP IFG'!B103,'PE2017'!N$7:$N$619)</f>
        <v>0</v>
      </c>
      <c r="P103" s="69">
        <f>SUMIF('PE2017'!$A$7:$A$619,'OP IFG'!B93,'PE2017'!$O$7:$O$619)</f>
        <v>0</v>
      </c>
      <c r="Q103" s="70">
        <f>SUM(E103:P103)</f>
        <v>0</v>
      </c>
    </row>
    <row r="104" spans="1:17" s="54" customFormat="1" ht="17.25" customHeight="1">
      <c r="A104" s="82"/>
      <c r="B104" s="66">
        <v>2700</v>
      </c>
      <c r="C104" s="110" t="s">
        <v>157</v>
      </c>
      <c r="D104" s="111"/>
      <c r="E104" s="71">
        <f t="shared" ref="E104:Q104" si="48">E105+E107+E109+E111</f>
        <v>140000</v>
      </c>
      <c r="F104" s="71">
        <f t="shared" si="48"/>
        <v>140000</v>
      </c>
      <c r="G104" s="71">
        <f t="shared" si="48"/>
        <v>6300</v>
      </c>
      <c r="H104" s="71">
        <f t="shared" si="48"/>
        <v>0</v>
      </c>
      <c r="I104" s="71">
        <f t="shared" si="48"/>
        <v>0</v>
      </c>
      <c r="J104" s="71">
        <f t="shared" si="48"/>
        <v>0</v>
      </c>
      <c r="K104" s="71">
        <f t="shared" si="48"/>
        <v>0</v>
      </c>
      <c r="L104" s="71">
        <f t="shared" si="48"/>
        <v>0</v>
      </c>
      <c r="M104" s="71">
        <f t="shared" si="48"/>
        <v>0</v>
      </c>
      <c r="N104" s="71">
        <f t="shared" si="48"/>
        <v>6300</v>
      </c>
      <c r="O104" s="71">
        <f t="shared" si="48"/>
        <v>0</v>
      </c>
      <c r="P104" s="71">
        <f t="shared" si="48"/>
        <v>14000</v>
      </c>
      <c r="Q104" s="71">
        <f t="shared" si="48"/>
        <v>306600</v>
      </c>
    </row>
    <row r="105" spans="1:17" s="54" customFormat="1" ht="17.25" customHeight="1">
      <c r="A105" s="82"/>
      <c r="B105" s="66">
        <v>271</v>
      </c>
      <c r="C105" s="110" t="s">
        <v>158</v>
      </c>
      <c r="D105" s="111"/>
      <c r="E105" s="71">
        <f t="shared" ref="E105:Q105" si="49">E106</f>
        <v>140000</v>
      </c>
      <c r="F105" s="71">
        <f t="shared" si="49"/>
        <v>140000</v>
      </c>
      <c r="G105" s="71">
        <f t="shared" si="49"/>
        <v>6300</v>
      </c>
      <c r="H105" s="71">
        <f t="shared" si="49"/>
        <v>0</v>
      </c>
      <c r="I105" s="71">
        <f t="shared" si="49"/>
        <v>0</v>
      </c>
      <c r="J105" s="71">
        <f t="shared" si="49"/>
        <v>0</v>
      </c>
      <c r="K105" s="71">
        <f t="shared" si="49"/>
        <v>0</v>
      </c>
      <c r="L105" s="71">
        <f t="shared" si="49"/>
        <v>0</v>
      </c>
      <c r="M105" s="71">
        <f t="shared" si="49"/>
        <v>0</v>
      </c>
      <c r="N105" s="71">
        <f t="shared" si="49"/>
        <v>6300</v>
      </c>
      <c r="O105" s="71">
        <f t="shared" si="49"/>
        <v>0</v>
      </c>
      <c r="P105" s="71">
        <f t="shared" si="49"/>
        <v>0</v>
      </c>
      <c r="Q105" s="71">
        <f t="shared" si="49"/>
        <v>292600</v>
      </c>
    </row>
    <row r="106" spans="1:17" ht="17.25" customHeight="1">
      <c r="B106" s="68">
        <v>27101</v>
      </c>
      <c r="C106" s="108" t="s">
        <v>159</v>
      </c>
      <c r="D106" s="109"/>
      <c r="E106" s="69">
        <f>SUMIF('PE2017'!$A$7:$A$619,'OP IFG'!B106,'PE2017'!$D$7:$D$619)</f>
        <v>140000</v>
      </c>
      <c r="F106" s="69">
        <f>SUMIF('PE2017'!$A$7:$A$619,'OP IFG'!B106,'PE2017'!$E$7:$E$619)</f>
        <v>140000</v>
      </c>
      <c r="G106" s="69">
        <f>SUMIF('PE2017'!$A$7:$A$619,'OP IFG'!B106,'PE2017'!$F$7:$F$619)</f>
        <v>6300</v>
      </c>
      <c r="H106" s="69">
        <f>SUMIF('PE2017'!$A$7:$A$619,'OP IFG'!B106,'PE2017'!$G$7:$G$619)</f>
        <v>0</v>
      </c>
      <c r="I106" s="69">
        <f>SUMIF('PE2017'!$A$7:$A$619,'OP IFG'!B106,'PE2017'!$H$7:$H$619)</f>
        <v>0</v>
      </c>
      <c r="J106" s="69">
        <f>SUMIF('PE2017'!$A$7:$A$619,'OP IFG'!B106,'PE2017'!$I$7:$I$619)</f>
        <v>0</v>
      </c>
      <c r="K106" s="69">
        <f>SUMIF('PE2017'!$A$7:$A$619,'OP IFG'!B106,'PE2017'!$J$7:$J$619)</f>
        <v>0</v>
      </c>
      <c r="L106" s="69">
        <f>SUMIF('PE2017'!$A$7:$A$619,'OP IFG'!B106,'PE2017'!$K$7:$K$619)</f>
        <v>0</v>
      </c>
      <c r="M106" s="69">
        <f>SUMIF('PE2017'!$A$7:$A$619,'OP IFG'!B106,'PE2017'!$L$7:$L$619)</f>
        <v>0</v>
      </c>
      <c r="N106" s="69">
        <f>SUMIF('PE2017'!$A$7:$A$619,'OP IFG'!B106,'PE2017'!$M$7:$M$619)</f>
        <v>6300</v>
      </c>
      <c r="O106" s="69">
        <f>SUMIF('PE2017'!$A$7:$A$619,'OP IFG'!B106,'PE2017'!N$7:$N$619)</f>
        <v>0</v>
      </c>
      <c r="P106" s="69">
        <f>SUMIF('PE2017'!$A$7:$A$619,'OP IFG'!B96,'PE2017'!$O$7:$O$619)</f>
        <v>0</v>
      </c>
      <c r="Q106" s="70">
        <f>SUM(E106:P106)</f>
        <v>292600</v>
      </c>
    </row>
    <row r="107" spans="1:17" s="54" customFormat="1" ht="17.25" customHeight="1">
      <c r="A107" s="82"/>
      <c r="B107" s="66">
        <v>272</v>
      </c>
      <c r="C107" s="110" t="s">
        <v>160</v>
      </c>
      <c r="D107" s="111"/>
      <c r="E107" s="71">
        <f t="shared" ref="E107:Q107" si="50">E108</f>
        <v>0</v>
      </c>
      <c r="F107" s="71">
        <f t="shared" si="50"/>
        <v>0</v>
      </c>
      <c r="G107" s="71">
        <f t="shared" si="50"/>
        <v>0</v>
      </c>
      <c r="H107" s="71">
        <f t="shared" si="50"/>
        <v>0</v>
      </c>
      <c r="I107" s="71">
        <f t="shared" si="50"/>
        <v>0</v>
      </c>
      <c r="J107" s="71">
        <f t="shared" si="50"/>
        <v>0</v>
      </c>
      <c r="K107" s="71">
        <f t="shared" si="50"/>
        <v>0</v>
      </c>
      <c r="L107" s="71">
        <f t="shared" si="50"/>
        <v>0</v>
      </c>
      <c r="M107" s="71">
        <f t="shared" si="50"/>
        <v>0</v>
      </c>
      <c r="N107" s="71">
        <f t="shared" si="50"/>
        <v>0</v>
      </c>
      <c r="O107" s="71">
        <f t="shared" si="50"/>
        <v>0</v>
      </c>
      <c r="P107" s="71">
        <f t="shared" si="50"/>
        <v>0</v>
      </c>
      <c r="Q107" s="71">
        <f t="shared" si="50"/>
        <v>0</v>
      </c>
    </row>
    <row r="108" spans="1:17" ht="17.25" customHeight="1">
      <c r="B108" s="68">
        <v>27201</v>
      </c>
      <c r="C108" s="108" t="s">
        <v>161</v>
      </c>
      <c r="D108" s="109"/>
      <c r="E108" s="69">
        <f>SUMIF('PE2017'!$A$7:$A$619,'OP IFG'!B108,'PE2017'!$D$7:$D$619)</f>
        <v>0</v>
      </c>
      <c r="F108" s="69">
        <f>SUMIF('PE2017'!$A$7:$A$619,'OP IFG'!B108,'PE2017'!$E$7:$E$619)</f>
        <v>0</v>
      </c>
      <c r="G108" s="69">
        <f>SUMIF('PE2017'!$A$7:$A$619,'OP IFG'!B108,'PE2017'!$F$7:$F$619)</f>
        <v>0</v>
      </c>
      <c r="H108" s="69">
        <f>SUMIF('PE2017'!$A$7:$A$619,'OP IFG'!B108,'PE2017'!$G$7:$G$619)</f>
        <v>0</v>
      </c>
      <c r="I108" s="69">
        <f>SUMIF('PE2017'!$A$7:$A$619,'OP IFG'!B108,'PE2017'!$H$7:$H$619)</f>
        <v>0</v>
      </c>
      <c r="J108" s="69">
        <f>SUMIF('PE2017'!$A$7:$A$619,'OP IFG'!B108,'PE2017'!$I$7:$I$619)</f>
        <v>0</v>
      </c>
      <c r="K108" s="69">
        <f>SUMIF('PE2017'!$A$7:$A$619,'OP IFG'!B108,'PE2017'!$J$7:$J$619)</f>
        <v>0</v>
      </c>
      <c r="L108" s="69">
        <f>SUMIF('PE2017'!$A$7:$A$619,'OP IFG'!B108,'PE2017'!$K$7:$K$619)</f>
        <v>0</v>
      </c>
      <c r="M108" s="69">
        <f>SUMIF('PE2017'!$A$7:$A$619,'OP IFG'!B108,'PE2017'!$L$7:$L$619)</f>
        <v>0</v>
      </c>
      <c r="N108" s="69">
        <f>SUMIF('PE2017'!$A$7:$A$619,'OP IFG'!B108,'PE2017'!$M$7:$M$619)</f>
        <v>0</v>
      </c>
      <c r="O108" s="69">
        <f>SUMIF('PE2017'!$A$7:$A$619,'OP IFG'!B108,'PE2017'!N$7:$N$619)</f>
        <v>0</v>
      </c>
      <c r="P108" s="69">
        <f>SUMIF('PE2017'!$A$7:$A$619,'OP IFG'!B98,'PE2017'!$O$7:$O$619)</f>
        <v>0</v>
      </c>
      <c r="Q108" s="70">
        <f>SUM(E108:P108)</f>
        <v>0</v>
      </c>
    </row>
    <row r="109" spans="1:17" s="54" customFormat="1" ht="17.25" customHeight="1">
      <c r="A109" s="82"/>
      <c r="B109" s="66">
        <v>273</v>
      </c>
      <c r="C109" s="110" t="s">
        <v>162</v>
      </c>
      <c r="D109" s="111"/>
      <c r="E109" s="71">
        <f t="shared" ref="E109:Q109" si="51">E110</f>
        <v>0</v>
      </c>
      <c r="F109" s="71">
        <f t="shared" si="51"/>
        <v>0</v>
      </c>
      <c r="G109" s="71">
        <f t="shared" si="51"/>
        <v>0</v>
      </c>
      <c r="H109" s="71">
        <f t="shared" si="51"/>
        <v>0</v>
      </c>
      <c r="I109" s="71">
        <f t="shared" si="51"/>
        <v>0</v>
      </c>
      <c r="J109" s="71">
        <f t="shared" si="51"/>
        <v>0</v>
      </c>
      <c r="K109" s="71">
        <f t="shared" si="51"/>
        <v>0</v>
      </c>
      <c r="L109" s="71">
        <f t="shared" si="51"/>
        <v>0</v>
      </c>
      <c r="M109" s="71">
        <f t="shared" si="51"/>
        <v>0</v>
      </c>
      <c r="N109" s="71">
        <f t="shared" si="51"/>
        <v>0</v>
      </c>
      <c r="O109" s="71">
        <f t="shared" si="51"/>
        <v>0</v>
      </c>
      <c r="P109" s="71">
        <f t="shared" si="51"/>
        <v>7000</v>
      </c>
      <c r="Q109" s="71">
        <f t="shared" si="51"/>
        <v>7000</v>
      </c>
    </row>
    <row r="110" spans="1:17" ht="17.25" customHeight="1">
      <c r="B110" s="68">
        <v>27301</v>
      </c>
      <c r="C110" s="108" t="s">
        <v>163</v>
      </c>
      <c r="D110" s="109"/>
      <c r="E110" s="69">
        <f>SUMIF('PE2017'!$A$7:$A$619,'OP IFG'!B110,'PE2017'!$D$7:$D$619)</f>
        <v>0</v>
      </c>
      <c r="F110" s="69">
        <f>SUMIF('PE2017'!$A$7:$A$619,'OP IFG'!B110,'PE2017'!$E$7:$E$619)</f>
        <v>0</v>
      </c>
      <c r="G110" s="69">
        <f>SUMIF('PE2017'!$A$7:$A$619,'OP IFG'!B110,'PE2017'!$F$7:$F$619)</f>
        <v>0</v>
      </c>
      <c r="H110" s="69">
        <f>SUMIF('PE2017'!$A$7:$A$619,'OP IFG'!B110,'PE2017'!$G$7:$G$619)</f>
        <v>0</v>
      </c>
      <c r="I110" s="69">
        <f>SUMIF('PE2017'!$A$7:$A$619,'OP IFG'!B110,'PE2017'!$H$7:$H$619)</f>
        <v>0</v>
      </c>
      <c r="J110" s="69">
        <f>SUMIF('PE2017'!$A$7:$A$619,'OP IFG'!B110,'PE2017'!$I$7:$I$619)</f>
        <v>0</v>
      </c>
      <c r="K110" s="69">
        <f>SUMIF('PE2017'!$A$7:$A$619,'OP IFG'!B110,'PE2017'!$J$7:$J$619)</f>
        <v>0</v>
      </c>
      <c r="L110" s="69">
        <f>SUMIF('PE2017'!$A$7:$A$619,'OP IFG'!B110,'PE2017'!$K$7:$K$619)</f>
        <v>0</v>
      </c>
      <c r="M110" s="69">
        <f>SUMIF('PE2017'!$A$7:$A$619,'OP IFG'!B110,'PE2017'!$L$7:$L$619)</f>
        <v>0</v>
      </c>
      <c r="N110" s="69">
        <f>SUMIF('PE2017'!$A$7:$A$619,'OP IFG'!B110,'PE2017'!$M$7:$M$619)</f>
        <v>0</v>
      </c>
      <c r="O110" s="69">
        <f>SUMIF('PE2017'!$A$7:$A$619,'OP IFG'!B110,'PE2017'!N$7:$N$619)</f>
        <v>0</v>
      </c>
      <c r="P110" s="69">
        <f>SUMIF('PE2017'!$A$7:$A$619,'OP IFG'!B100,'PE2017'!$O$7:$O$619)</f>
        <v>7000</v>
      </c>
      <c r="Q110" s="70">
        <f>SUM(E110:P110)</f>
        <v>7000</v>
      </c>
    </row>
    <row r="111" spans="1:17" s="54" customFormat="1" ht="17.25" customHeight="1">
      <c r="A111" s="82"/>
      <c r="B111" s="66">
        <v>275</v>
      </c>
      <c r="C111" s="110" t="s">
        <v>164</v>
      </c>
      <c r="D111" s="111"/>
      <c r="E111" s="71">
        <f t="shared" ref="E111:Q111" si="52">E112</f>
        <v>0</v>
      </c>
      <c r="F111" s="71">
        <f t="shared" si="52"/>
        <v>0</v>
      </c>
      <c r="G111" s="71">
        <f t="shared" si="52"/>
        <v>0</v>
      </c>
      <c r="H111" s="71">
        <f t="shared" si="52"/>
        <v>0</v>
      </c>
      <c r="I111" s="71">
        <f t="shared" si="52"/>
        <v>0</v>
      </c>
      <c r="J111" s="71">
        <f t="shared" si="52"/>
        <v>0</v>
      </c>
      <c r="K111" s="71">
        <f t="shared" si="52"/>
        <v>0</v>
      </c>
      <c r="L111" s="71">
        <f t="shared" si="52"/>
        <v>0</v>
      </c>
      <c r="M111" s="71">
        <f t="shared" si="52"/>
        <v>0</v>
      </c>
      <c r="N111" s="71">
        <f t="shared" si="52"/>
        <v>0</v>
      </c>
      <c r="O111" s="71">
        <f t="shared" si="52"/>
        <v>0</v>
      </c>
      <c r="P111" s="71">
        <f t="shared" si="52"/>
        <v>7000</v>
      </c>
      <c r="Q111" s="71">
        <f t="shared" si="52"/>
        <v>7000</v>
      </c>
    </row>
    <row r="112" spans="1:17" ht="17.25" customHeight="1">
      <c r="B112" s="68">
        <v>27501</v>
      </c>
      <c r="C112" s="108" t="s">
        <v>165</v>
      </c>
      <c r="D112" s="109"/>
      <c r="E112" s="69">
        <f>SUMIF('PE2017'!$A$7:$A$619,'OP IFG'!B112,'PE2017'!$D$7:$D$619)</f>
        <v>0</v>
      </c>
      <c r="F112" s="69">
        <f>SUMIF('PE2017'!$A$7:$A$619,'OP IFG'!B112,'PE2017'!$E$7:$E$619)</f>
        <v>0</v>
      </c>
      <c r="G112" s="69">
        <f>SUMIF('PE2017'!$A$7:$A$619,'OP IFG'!B112,'PE2017'!$F$7:$F$619)</f>
        <v>0</v>
      </c>
      <c r="H112" s="69">
        <f>SUMIF('PE2017'!$A$7:$A$619,'OP IFG'!B112,'PE2017'!$G$7:$G$619)</f>
        <v>0</v>
      </c>
      <c r="I112" s="69">
        <f>SUMIF('PE2017'!$A$7:$A$619,'OP IFG'!B112,'PE2017'!$H$7:$H$619)</f>
        <v>0</v>
      </c>
      <c r="J112" s="69">
        <f>SUMIF('PE2017'!$A$7:$A$619,'OP IFG'!B112,'PE2017'!$I$7:$I$619)</f>
        <v>0</v>
      </c>
      <c r="K112" s="69">
        <f>SUMIF('PE2017'!$A$7:$A$619,'OP IFG'!B112,'PE2017'!$J$7:$J$619)</f>
        <v>0</v>
      </c>
      <c r="L112" s="69">
        <f>SUMIF('PE2017'!$A$7:$A$619,'OP IFG'!B112,'PE2017'!$K$7:$K$619)</f>
        <v>0</v>
      </c>
      <c r="M112" s="69">
        <f>SUMIF('PE2017'!$A$7:$A$619,'OP IFG'!B112,'PE2017'!$L$7:$L$619)</f>
        <v>0</v>
      </c>
      <c r="N112" s="69">
        <f>SUMIF('PE2017'!$A$7:$A$619,'OP IFG'!B112,'PE2017'!$M$7:$M$619)</f>
        <v>0</v>
      </c>
      <c r="O112" s="69">
        <f>SUMIF('PE2017'!$A$7:$A$619,'OP IFG'!B112,'PE2017'!N$7:$N$619)</f>
        <v>0</v>
      </c>
      <c r="P112" s="69">
        <f>SUMIF('PE2017'!$A$7:$A$619,'OP IFG'!B102,'PE2017'!$O$7:$O$619)</f>
        <v>7000</v>
      </c>
      <c r="Q112" s="70">
        <f>SUM(E112:P112)</f>
        <v>7000</v>
      </c>
    </row>
    <row r="113" spans="1:17" s="54" customFormat="1" ht="17.25" customHeight="1">
      <c r="A113" s="82"/>
      <c r="B113" s="66">
        <v>2800</v>
      </c>
      <c r="C113" s="110" t="s">
        <v>166</v>
      </c>
      <c r="D113" s="111"/>
      <c r="E113" s="71">
        <f t="shared" ref="E113:Q113" si="53">E114+E116+E118</f>
        <v>0</v>
      </c>
      <c r="F113" s="71">
        <f t="shared" si="53"/>
        <v>150000</v>
      </c>
      <c r="G113" s="71">
        <f t="shared" si="53"/>
        <v>0</v>
      </c>
      <c r="H113" s="71">
        <f t="shared" si="53"/>
        <v>0</v>
      </c>
      <c r="I113" s="71">
        <f t="shared" si="53"/>
        <v>0</v>
      </c>
      <c r="J113" s="71">
        <f t="shared" si="53"/>
        <v>0</v>
      </c>
      <c r="K113" s="71">
        <f t="shared" si="53"/>
        <v>0</v>
      </c>
      <c r="L113" s="71">
        <f t="shared" si="53"/>
        <v>0</v>
      </c>
      <c r="M113" s="71">
        <f t="shared" si="53"/>
        <v>0</v>
      </c>
      <c r="N113" s="71">
        <f t="shared" si="53"/>
        <v>0</v>
      </c>
      <c r="O113" s="71">
        <f t="shared" si="53"/>
        <v>0</v>
      </c>
      <c r="P113" s="71">
        <f t="shared" si="53"/>
        <v>0</v>
      </c>
      <c r="Q113" s="71">
        <f t="shared" si="53"/>
        <v>150000</v>
      </c>
    </row>
    <row r="114" spans="1:17" s="54" customFormat="1" ht="17.25" customHeight="1">
      <c r="A114" s="82"/>
      <c r="B114" s="66">
        <v>281</v>
      </c>
      <c r="C114" s="110" t="s">
        <v>167</v>
      </c>
      <c r="D114" s="111"/>
      <c r="E114" s="71">
        <f t="shared" ref="E114:Q114" si="54">E115</f>
        <v>0</v>
      </c>
      <c r="F114" s="71">
        <f t="shared" si="54"/>
        <v>150000</v>
      </c>
      <c r="G114" s="71">
        <f t="shared" si="54"/>
        <v>0</v>
      </c>
      <c r="H114" s="71">
        <f t="shared" si="54"/>
        <v>0</v>
      </c>
      <c r="I114" s="71">
        <f t="shared" si="54"/>
        <v>0</v>
      </c>
      <c r="J114" s="71">
        <f t="shared" si="54"/>
        <v>0</v>
      </c>
      <c r="K114" s="71">
        <f t="shared" si="54"/>
        <v>0</v>
      </c>
      <c r="L114" s="71">
        <f t="shared" si="54"/>
        <v>0</v>
      </c>
      <c r="M114" s="71">
        <f t="shared" si="54"/>
        <v>0</v>
      </c>
      <c r="N114" s="71">
        <f t="shared" si="54"/>
        <v>0</v>
      </c>
      <c r="O114" s="71">
        <f t="shared" si="54"/>
        <v>0</v>
      </c>
      <c r="P114" s="71">
        <f t="shared" si="54"/>
        <v>0</v>
      </c>
      <c r="Q114" s="71">
        <f t="shared" si="54"/>
        <v>150000</v>
      </c>
    </row>
    <row r="115" spans="1:17" ht="17.25" customHeight="1">
      <c r="B115" s="68">
        <v>28101</v>
      </c>
      <c r="C115" s="108" t="s">
        <v>168</v>
      </c>
      <c r="D115" s="109"/>
      <c r="E115" s="69">
        <f>SUMIF('PE2017'!$A$7:$A$619,'OP IFG'!B115,'PE2017'!$D$7:$D$619)</f>
        <v>0</v>
      </c>
      <c r="F115" s="69">
        <v>150000</v>
      </c>
      <c r="G115" s="69">
        <f>SUMIF('PE2017'!$A$7:$A$619,'OP IFG'!B115,'PE2017'!$F$7:$F$619)</f>
        <v>0</v>
      </c>
      <c r="H115" s="69">
        <f>SUMIF('PE2017'!$A$7:$A$619,'OP IFG'!B115,'PE2017'!$G$7:$G$619)</f>
        <v>0</v>
      </c>
      <c r="I115" s="69">
        <f>SUMIF('PE2017'!$A$7:$A$619,'OP IFG'!B115,'PE2017'!$H$7:$H$619)</f>
        <v>0</v>
      </c>
      <c r="J115" s="69">
        <f>SUMIF('PE2017'!$A$7:$A$619,'OP IFG'!B115,'PE2017'!$I$7:$I$619)</f>
        <v>0</v>
      </c>
      <c r="K115" s="69">
        <f>SUMIF('PE2017'!$A$7:$A$619,'OP IFG'!B115,'PE2017'!$J$7:$J$619)</f>
        <v>0</v>
      </c>
      <c r="L115" s="69">
        <f>SUMIF('PE2017'!$A$7:$A$619,'OP IFG'!B115,'PE2017'!$K$7:$K$619)</f>
        <v>0</v>
      </c>
      <c r="M115" s="69">
        <f>SUMIF('PE2017'!$A$7:$A$619,'OP IFG'!B115,'PE2017'!$L$7:$L$619)</f>
        <v>0</v>
      </c>
      <c r="N115" s="69">
        <f>SUMIF('PE2017'!$A$7:$A$619,'OP IFG'!B115,'PE2017'!$M$7:$M$619)</f>
        <v>0</v>
      </c>
      <c r="O115" s="69">
        <f>SUMIF('PE2017'!$A$7:$A$619,'OP IFG'!B115,'PE2017'!N$7:$N$619)</f>
        <v>0</v>
      </c>
      <c r="P115" s="69">
        <f>SUMIF('PE2017'!$A$7:$A$619,'OP IFG'!B105,'PE2017'!$O$7:$O$619)</f>
        <v>0</v>
      </c>
      <c r="Q115" s="70">
        <f>SUM(E115:P115)</f>
        <v>150000</v>
      </c>
    </row>
    <row r="116" spans="1:17" s="54" customFormat="1" ht="17.25" customHeight="1">
      <c r="A116" s="82"/>
      <c r="B116" s="66">
        <v>282</v>
      </c>
      <c r="C116" s="110" t="s">
        <v>169</v>
      </c>
      <c r="D116" s="111"/>
      <c r="E116" s="71">
        <f t="shared" ref="E116:Q116" si="55">E117</f>
        <v>0</v>
      </c>
      <c r="F116" s="71">
        <f t="shared" si="55"/>
        <v>0</v>
      </c>
      <c r="G116" s="71">
        <f t="shared" si="55"/>
        <v>0</v>
      </c>
      <c r="H116" s="71">
        <f t="shared" si="55"/>
        <v>0</v>
      </c>
      <c r="I116" s="71">
        <f t="shared" si="55"/>
        <v>0</v>
      </c>
      <c r="J116" s="71">
        <f t="shared" si="55"/>
        <v>0</v>
      </c>
      <c r="K116" s="71">
        <f t="shared" si="55"/>
        <v>0</v>
      </c>
      <c r="L116" s="71">
        <f t="shared" si="55"/>
        <v>0</v>
      </c>
      <c r="M116" s="71">
        <f t="shared" si="55"/>
        <v>0</v>
      </c>
      <c r="N116" s="71">
        <f t="shared" si="55"/>
        <v>0</v>
      </c>
      <c r="O116" s="71">
        <f t="shared" si="55"/>
        <v>0</v>
      </c>
      <c r="P116" s="71">
        <f t="shared" si="55"/>
        <v>0</v>
      </c>
      <c r="Q116" s="71">
        <f t="shared" si="55"/>
        <v>0</v>
      </c>
    </row>
    <row r="117" spans="1:17" ht="17.25" customHeight="1">
      <c r="B117" s="68">
        <v>28201</v>
      </c>
      <c r="C117" s="108" t="s">
        <v>170</v>
      </c>
      <c r="D117" s="109"/>
      <c r="E117" s="69">
        <f>SUMIF('PE2017'!$A$7:$A$619,'OP IFG'!B117,'PE2017'!$D$7:$D$619)</f>
        <v>0</v>
      </c>
      <c r="F117" s="69">
        <f>SUMIF('PE2017'!$A$7:$A$619,'OP IFG'!B117,'PE2017'!$E$7:$E$619)</f>
        <v>0</v>
      </c>
      <c r="G117" s="69">
        <f>SUMIF('PE2017'!$A$7:$A$619,'OP IFG'!B117,'PE2017'!$F$7:$F$619)</f>
        <v>0</v>
      </c>
      <c r="H117" s="69">
        <f>SUMIF('PE2017'!$A$7:$A$619,'OP IFG'!B117,'PE2017'!$G$7:$G$619)</f>
        <v>0</v>
      </c>
      <c r="I117" s="69">
        <f>SUMIF('PE2017'!$A$7:$A$619,'OP IFG'!B117,'PE2017'!$H$7:$H$619)</f>
        <v>0</v>
      </c>
      <c r="J117" s="69">
        <f>SUMIF('PE2017'!$A$7:$A$619,'OP IFG'!B117,'PE2017'!$I$7:$I$619)</f>
        <v>0</v>
      </c>
      <c r="K117" s="69">
        <f>SUMIF('PE2017'!$A$7:$A$619,'OP IFG'!B117,'PE2017'!$J$7:$J$619)</f>
        <v>0</v>
      </c>
      <c r="L117" s="69">
        <f>SUMIF('PE2017'!$A$7:$A$619,'OP IFG'!B117,'PE2017'!$K$7:$K$619)</f>
        <v>0</v>
      </c>
      <c r="M117" s="69">
        <f>SUMIF('PE2017'!$A$7:$A$619,'OP IFG'!B117,'PE2017'!$L$7:$L$619)</f>
        <v>0</v>
      </c>
      <c r="N117" s="69">
        <f>SUMIF('PE2017'!$A$7:$A$619,'OP IFG'!B117,'PE2017'!$M$7:$M$619)</f>
        <v>0</v>
      </c>
      <c r="O117" s="69">
        <f>SUMIF('PE2017'!$A$7:$A$619,'OP IFG'!B117,'PE2017'!N$7:$N$619)</f>
        <v>0</v>
      </c>
      <c r="P117" s="69">
        <f>SUMIF('PE2017'!$A$7:$A$619,'OP IFG'!B107,'PE2017'!$O$7:$O$619)</f>
        <v>0</v>
      </c>
      <c r="Q117" s="70">
        <f>SUM(E117:P117)</f>
        <v>0</v>
      </c>
    </row>
    <row r="118" spans="1:17" s="54" customFormat="1" ht="17.25" customHeight="1">
      <c r="A118" s="82"/>
      <c r="B118" s="66">
        <v>283</v>
      </c>
      <c r="C118" s="110" t="s">
        <v>171</v>
      </c>
      <c r="D118" s="111"/>
      <c r="E118" s="71">
        <f t="shared" ref="E118:Q118" si="56">E119</f>
        <v>0</v>
      </c>
      <c r="F118" s="71">
        <f t="shared" si="56"/>
        <v>0</v>
      </c>
      <c r="G118" s="71">
        <f t="shared" si="56"/>
        <v>0</v>
      </c>
      <c r="H118" s="71">
        <f t="shared" si="56"/>
        <v>0</v>
      </c>
      <c r="I118" s="71">
        <f t="shared" si="56"/>
        <v>0</v>
      </c>
      <c r="J118" s="71">
        <f t="shared" si="56"/>
        <v>0</v>
      </c>
      <c r="K118" s="71">
        <f t="shared" si="56"/>
        <v>0</v>
      </c>
      <c r="L118" s="71">
        <f t="shared" si="56"/>
        <v>0</v>
      </c>
      <c r="M118" s="71">
        <f t="shared" si="56"/>
        <v>0</v>
      </c>
      <c r="N118" s="71">
        <f t="shared" si="56"/>
        <v>0</v>
      </c>
      <c r="O118" s="71">
        <f t="shared" si="56"/>
        <v>0</v>
      </c>
      <c r="P118" s="71">
        <f t="shared" si="56"/>
        <v>0</v>
      </c>
      <c r="Q118" s="71">
        <f t="shared" si="56"/>
        <v>0</v>
      </c>
    </row>
    <row r="119" spans="1:17" ht="17.25" customHeight="1">
      <c r="B119" s="68">
        <v>28301</v>
      </c>
      <c r="C119" s="108" t="s">
        <v>172</v>
      </c>
      <c r="D119" s="109"/>
      <c r="E119" s="69">
        <f>SUMIF('PE2017'!$A$7:$A$619,'OP IFG'!B119,'PE2017'!$D$7:$D$619)</f>
        <v>0</v>
      </c>
      <c r="F119" s="69">
        <f>SUMIF('PE2017'!$A$7:$A$619,'OP IFG'!B119,'PE2017'!$E$7:$E$619)</f>
        <v>0</v>
      </c>
      <c r="G119" s="69">
        <f>SUMIF('PE2017'!$A$7:$A$619,'OP IFG'!B119,'PE2017'!$F$7:$F$619)</f>
        <v>0</v>
      </c>
      <c r="H119" s="69">
        <f>SUMIF('PE2017'!$A$7:$A$619,'OP IFG'!B119,'PE2017'!$G$7:$G$619)</f>
        <v>0</v>
      </c>
      <c r="I119" s="69">
        <f>SUMIF('PE2017'!$A$7:$A$619,'OP IFG'!B119,'PE2017'!$H$7:$H$619)</f>
        <v>0</v>
      </c>
      <c r="J119" s="69">
        <f>SUMIF('PE2017'!$A$7:$A$619,'OP IFG'!B119,'PE2017'!$I$7:$I$619)</f>
        <v>0</v>
      </c>
      <c r="K119" s="69">
        <f>SUMIF('PE2017'!$A$7:$A$619,'OP IFG'!B119,'PE2017'!$J$7:$J$619)</f>
        <v>0</v>
      </c>
      <c r="L119" s="69">
        <f>SUMIF('PE2017'!$A$7:$A$619,'OP IFG'!B119,'PE2017'!$K$7:$K$619)</f>
        <v>0</v>
      </c>
      <c r="M119" s="69">
        <f>SUMIF('PE2017'!$A$7:$A$619,'OP IFG'!B119,'PE2017'!$L$7:$L$619)</f>
        <v>0</v>
      </c>
      <c r="N119" s="69">
        <f>SUMIF('PE2017'!$A$7:$A$619,'OP IFG'!B119,'PE2017'!$M$7:$M$619)</f>
        <v>0</v>
      </c>
      <c r="O119" s="69">
        <f>SUMIF('PE2017'!$A$7:$A$619,'OP IFG'!B119,'PE2017'!N$7:$N$619)</f>
        <v>0</v>
      </c>
      <c r="P119" s="69">
        <f>SUMIF('PE2017'!$A$7:$A$619,'OP IFG'!B109,'PE2017'!$O$7:$O$619)</f>
        <v>0</v>
      </c>
      <c r="Q119" s="70">
        <f>SUM(E119:P119)</f>
        <v>0</v>
      </c>
    </row>
    <row r="120" spans="1:17" s="54" customFormat="1" ht="17.25" customHeight="1">
      <c r="A120" s="82"/>
      <c r="B120" s="66">
        <v>2900</v>
      </c>
      <c r="C120" s="110" t="s">
        <v>173</v>
      </c>
      <c r="D120" s="111"/>
      <c r="E120" s="71">
        <f t="shared" ref="E120:Q120" si="57">E121+E123+E125+E127+E129+E131+E133+E135</f>
        <v>35000</v>
      </c>
      <c r="F120" s="71">
        <f t="shared" si="57"/>
        <v>150000</v>
      </c>
      <c r="G120" s="71">
        <f t="shared" si="57"/>
        <v>0</v>
      </c>
      <c r="H120" s="71">
        <f t="shared" si="57"/>
        <v>0</v>
      </c>
      <c r="I120" s="71">
        <f t="shared" si="57"/>
        <v>0</v>
      </c>
      <c r="J120" s="71">
        <f t="shared" si="57"/>
        <v>0</v>
      </c>
      <c r="K120" s="71">
        <f t="shared" si="57"/>
        <v>0</v>
      </c>
      <c r="L120" s="71">
        <f t="shared" si="57"/>
        <v>0</v>
      </c>
      <c r="M120" s="71">
        <f t="shared" si="57"/>
        <v>0</v>
      </c>
      <c r="N120" s="71">
        <f t="shared" si="57"/>
        <v>0</v>
      </c>
      <c r="O120" s="71">
        <f t="shared" si="57"/>
        <v>0</v>
      </c>
      <c r="P120" s="71">
        <f t="shared" si="57"/>
        <v>0</v>
      </c>
      <c r="Q120" s="71">
        <f t="shared" si="57"/>
        <v>185000</v>
      </c>
    </row>
    <row r="121" spans="1:17" s="54" customFormat="1" ht="17.25" customHeight="1">
      <c r="A121" s="82"/>
      <c r="B121" s="66">
        <v>291</v>
      </c>
      <c r="C121" s="110" t="s">
        <v>174</v>
      </c>
      <c r="D121" s="111"/>
      <c r="E121" s="71">
        <f t="shared" ref="E121:Q121" si="58">E122</f>
        <v>0</v>
      </c>
      <c r="F121" s="71">
        <f t="shared" si="58"/>
        <v>0</v>
      </c>
      <c r="G121" s="71">
        <f t="shared" si="58"/>
        <v>0</v>
      </c>
      <c r="H121" s="71">
        <f t="shared" si="58"/>
        <v>0</v>
      </c>
      <c r="I121" s="71">
        <f t="shared" si="58"/>
        <v>0</v>
      </c>
      <c r="J121" s="71">
        <f t="shared" si="58"/>
        <v>0</v>
      </c>
      <c r="K121" s="71">
        <f t="shared" si="58"/>
        <v>0</v>
      </c>
      <c r="L121" s="71">
        <f t="shared" si="58"/>
        <v>0</v>
      </c>
      <c r="M121" s="71">
        <f t="shared" si="58"/>
        <v>0</v>
      </c>
      <c r="N121" s="71">
        <f t="shared" si="58"/>
        <v>0</v>
      </c>
      <c r="O121" s="71">
        <f t="shared" si="58"/>
        <v>0</v>
      </c>
      <c r="P121" s="71">
        <f t="shared" si="58"/>
        <v>0</v>
      </c>
      <c r="Q121" s="71">
        <f t="shared" si="58"/>
        <v>0</v>
      </c>
    </row>
    <row r="122" spans="1:17" ht="17.25" customHeight="1">
      <c r="B122" s="68">
        <v>29101</v>
      </c>
      <c r="C122" s="108" t="s">
        <v>175</v>
      </c>
      <c r="D122" s="109"/>
      <c r="E122" s="69">
        <f>SUMIF('PE2017'!$A$7:$A$619,'OP IFG'!B122,'PE2017'!$D$7:$D$619)</f>
        <v>0</v>
      </c>
      <c r="F122" s="69">
        <f>SUMIF('PE2017'!$A$7:$A$619,'OP IFG'!B122,'PE2017'!$E$7:$E$619)</f>
        <v>0</v>
      </c>
      <c r="G122" s="69">
        <f>SUMIF('PE2017'!$A$7:$A$619,'OP IFG'!B122,'PE2017'!$F$7:$F$619)</f>
        <v>0</v>
      </c>
      <c r="H122" s="69">
        <f>SUMIF('PE2017'!$A$7:$A$619,'OP IFG'!B122,'PE2017'!$G$7:$G$619)</f>
        <v>0</v>
      </c>
      <c r="I122" s="69">
        <f>SUMIF('PE2017'!$A$7:$A$619,'OP IFG'!B122,'PE2017'!$H$7:$H$619)</f>
        <v>0</v>
      </c>
      <c r="J122" s="69">
        <f>SUMIF('PE2017'!$A$7:$A$619,'OP IFG'!B122,'PE2017'!$I$7:$I$619)</f>
        <v>0</v>
      </c>
      <c r="K122" s="69">
        <f>SUMIF('PE2017'!$A$7:$A$619,'OP IFG'!B122,'PE2017'!$J$7:$J$619)</f>
        <v>0</v>
      </c>
      <c r="L122" s="69">
        <f>SUMIF('PE2017'!$A$7:$A$619,'OP IFG'!B122,'PE2017'!$K$7:$K$619)</f>
        <v>0</v>
      </c>
      <c r="M122" s="69">
        <f>SUMIF('PE2017'!$A$7:$A$619,'OP IFG'!B122,'PE2017'!$L$7:$L$619)</f>
        <v>0</v>
      </c>
      <c r="N122" s="69">
        <f>SUMIF('PE2017'!$A$7:$A$619,'OP IFG'!B122,'PE2017'!$M$7:$M$619)</f>
        <v>0</v>
      </c>
      <c r="O122" s="69">
        <f>SUMIF('PE2017'!$A$7:$A$619,'OP IFG'!B122,'PE2017'!N$7:$N$619)</f>
        <v>0</v>
      </c>
      <c r="P122" s="69">
        <f>SUMIF('PE2017'!$A$7:$A$619,'OP IFG'!B112,'PE2017'!$O$7:$O$619)</f>
        <v>0</v>
      </c>
      <c r="Q122" s="70">
        <f>SUM(E122:P122)</f>
        <v>0</v>
      </c>
    </row>
    <row r="123" spans="1:17" s="54" customFormat="1" ht="17.25" customHeight="1">
      <c r="A123" s="82"/>
      <c r="B123" s="66">
        <v>292</v>
      </c>
      <c r="C123" s="110" t="s">
        <v>176</v>
      </c>
      <c r="D123" s="111"/>
      <c r="E123" s="71">
        <f t="shared" ref="E123:Q123" si="59">E124</f>
        <v>0</v>
      </c>
      <c r="F123" s="71">
        <f t="shared" si="59"/>
        <v>0</v>
      </c>
      <c r="G123" s="71">
        <f t="shared" si="59"/>
        <v>0</v>
      </c>
      <c r="H123" s="71">
        <f t="shared" si="59"/>
        <v>0</v>
      </c>
      <c r="I123" s="71">
        <f t="shared" si="59"/>
        <v>0</v>
      </c>
      <c r="J123" s="71">
        <f t="shared" si="59"/>
        <v>0</v>
      </c>
      <c r="K123" s="71">
        <f t="shared" si="59"/>
        <v>0</v>
      </c>
      <c r="L123" s="71">
        <f t="shared" si="59"/>
        <v>0</v>
      </c>
      <c r="M123" s="71">
        <f t="shared" si="59"/>
        <v>0</v>
      </c>
      <c r="N123" s="71">
        <f t="shared" si="59"/>
        <v>0</v>
      </c>
      <c r="O123" s="71">
        <f t="shared" si="59"/>
        <v>0</v>
      </c>
      <c r="P123" s="71">
        <f t="shared" si="59"/>
        <v>0</v>
      </c>
      <c r="Q123" s="71">
        <f t="shared" si="59"/>
        <v>0</v>
      </c>
    </row>
    <row r="124" spans="1:17" ht="17.25" customHeight="1">
      <c r="B124" s="68">
        <v>29201</v>
      </c>
      <c r="C124" s="108" t="s">
        <v>177</v>
      </c>
      <c r="D124" s="109"/>
      <c r="E124" s="69">
        <f>SUMIF('PE2017'!$A$7:$A$619,'OP IFG'!B124,'PE2017'!$D$7:$D$619)</f>
        <v>0</v>
      </c>
      <c r="F124" s="69">
        <f>SUMIF('PE2017'!$A$7:$A$619,'OP IFG'!B124,'PE2017'!$E$7:$E$619)</f>
        <v>0</v>
      </c>
      <c r="G124" s="69">
        <f>SUMIF('PE2017'!$A$7:$A$619,'OP IFG'!B124,'PE2017'!$F$7:$F$619)</f>
        <v>0</v>
      </c>
      <c r="H124" s="69">
        <f>SUMIF('PE2017'!$A$7:$A$619,'OP IFG'!B124,'PE2017'!$G$7:$G$619)</f>
        <v>0</v>
      </c>
      <c r="I124" s="69">
        <f>SUMIF('PE2017'!$A$7:$A$619,'OP IFG'!B124,'PE2017'!$H$7:$H$619)</f>
        <v>0</v>
      </c>
      <c r="J124" s="69">
        <f>SUMIF('PE2017'!$A$7:$A$619,'OP IFG'!B124,'PE2017'!$I$7:$I$619)</f>
        <v>0</v>
      </c>
      <c r="K124" s="69">
        <f>SUMIF('PE2017'!$A$7:$A$619,'OP IFG'!B124,'PE2017'!$J$7:$J$619)</f>
        <v>0</v>
      </c>
      <c r="L124" s="69">
        <f>SUMIF('PE2017'!$A$7:$A$619,'OP IFG'!B124,'PE2017'!$K$7:$K$619)</f>
        <v>0</v>
      </c>
      <c r="M124" s="69">
        <f>SUMIF('PE2017'!$A$7:$A$619,'OP IFG'!B124,'PE2017'!$L$7:$L$619)</f>
        <v>0</v>
      </c>
      <c r="N124" s="69">
        <f>SUMIF('PE2017'!$A$7:$A$619,'OP IFG'!B124,'PE2017'!$M$7:$M$619)</f>
        <v>0</v>
      </c>
      <c r="O124" s="69">
        <f>SUMIF('PE2017'!$A$7:$A$619,'OP IFG'!B124,'PE2017'!N$7:$N$619)</f>
        <v>0</v>
      </c>
      <c r="P124" s="69">
        <f>SUMIF('PE2017'!$A$7:$A$619,'OP IFG'!B114,'PE2017'!$O$7:$O$619)</f>
        <v>0</v>
      </c>
      <c r="Q124" s="70">
        <f>SUM(E124:P124)</f>
        <v>0</v>
      </c>
    </row>
    <row r="125" spans="1:17" s="54" customFormat="1" ht="24" customHeight="1">
      <c r="A125" s="82"/>
      <c r="B125" s="66">
        <v>293</v>
      </c>
      <c r="C125" s="110" t="s">
        <v>178</v>
      </c>
      <c r="D125" s="111"/>
      <c r="E125" s="71">
        <f t="shared" ref="E125:Q125" si="60">E126</f>
        <v>0</v>
      </c>
      <c r="F125" s="71">
        <f t="shared" si="60"/>
        <v>0</v>
      </c>
      <c r="G125" s="71">
        <f t="shared" si="60"/>
        <v>0</v>
      </c>
      <c r="H125" s="71">
        <f t="shared" si="60"/>
        <v>0</v>
      </c>
      <c r="I125" s="71">
        <f t="shared" si="60"/>
        <v>0</v>
      </c>
      <c r="J125" s="71">
        <f t="shared" si="60"/>
        <v>0</v>
      </c>
      <c r="K125" s="71">
        <f t="shared" si="60"/>
        <v>0</v>
      </c>
      <c r="L125" s="71">
        <f t="shared" si="60"/>
        <v>0</v>
      </c>
      <c r="M125" s="71">
        <f t="shared" si="60"/>
        <v>0</v>
      </c>
      <c r="N125" s="71">
        <f t="shared" si="60"/>
        <v>0</v>
      </c>
      <c r="O125" s="71">
        <f t="shared" si="60"/>
        <v>0</v>
      </c>
      <c r="P125" s="71">
        <f t="shared" si="60"/>
        <v>0</v>
      </c>
      <c r="Q125" s="71">
        <f t="shared" si="60"/>
        <v>0</v>
      </c>
    </row>
    <row r="126" spans="1:17" ht="27.75" customHeight="1">
      <c r="B126" s="68">
        <v>29301</v>
      </c>
      <c r="C126" s="108" t="s">
        <v>179</v>
      </c>
      <c r="D126" s="109"/>
      <c r="E126" s="69">
        <f>SUMIF('PE2017'!$A$7:$A$619,'OP IFG'!B126,'PE2017'!$D$7:$D$619)</f>
        <v>0</v>
      </c>
      <c r="F126" s="69">
        <f>SUMIF('PE2017'!$A$7:$A$619,'OP IFG'!B126,'PE2017'!$E$7:$E$619)</f>
        <v>0</v>
      </c>
      <c r="G126" s="69">
        <f>SUMIF('PE2017'!$A$7:$A$619,'OP IFG'!B126,'PE2017'!$F$7:$F$619)</f>
        <v>0</v>
      </c>
      <c r="H126" s="69">
        <f>SUMIF('PE2017'!$A$7:$A$619,'OP IFG'!B126,'PE2017'!$G$7:$G$619)</f>
        <v>0</v>
      </c>
      <c r="I126" s="69">
        <f>SUMIF('PE2017'!$A$7:$A$619,'OP IFG'!B126,'PE2017'!$H$7:$H$619)</f>
        <v>0</v>
      </c>
      <c r="J126" s="69">
        <f>SUMIF('PE2017'!$A$7:$A$619,'OP IFG'!B126,'PE2017'!$I$7:$I$619)</f>
        <v>0</v>
      </c>
      <c r="K126" s="69">
        <f>SUMIF('PE2017'!$A$7:$A$619,'OP IFG'!B126,'PE2017'!$J$7:$J$619)</f>
        <v>0</v>
      </c>
      <c r="L126" s="69">
        <f>SUMIF('PE2017'!$A$7:$A$619,'OP IFG'!B126,'PE2017'!$K$7:$K$619)</f>
        <v>0</v>
      </c>
      <c r="M126" s="69">
        <f>SUMIF('PE2017'!$A$7:$A$619,'OP IFG'!B126,'PE2017'!$L$7:$L$619)</f>
        <v>0</v>
      </c>
      <c r="N126" s="69">
        <f>SUMIF('PE2017'!$A$7:$A$619,'OP IFG'!B126,'PE2017'!$M$7:$M$619)</f>
        <v>0</v>
      </c>
      <c r="O126" s="69">
        <f>SUMIF('PE2017'!$A$7:$A$619,'OP IFG'!B126,'PE2017'!N$7:$N$619)</f>
        <v>0</v>
      </c>
      <c r="P126" s="69">
        <f>SUMIF('PE2017'!$A$7:$A$619,'OP IFG'!B116,'PE2017'!$O$7:$O$619)</f>
        <v>0</v>
      </c>
      <c r="Q126" s="70">
        <f>SUM(E126:P126)</f>
        <v>0</v>
      </c>
    </row>
    <row r="127" spans="1:17" s="54" customFormat="1" ht="23.25" customHeight="1">
      <c r="A127" s="82"/>
      <c r="B127" s="66">
        <v>294</v>
      </c>
      <c r="C127" s="110" t="s">
        <v>180</v>
      </c>
      <c r="D127" s="111"/>
      <c r="E127" s="71">
        <f t="shared" ref="E127:Q127" si="61">E128</f>
        <v>0</v>
      </c>
      <c r="F127" s="71">
        <f t="shared" si="61"/>
        <v>0</v>
      </c>
      <c r="G127" s="71">
        <f t="shared" si="61"/>
        <v>0</v>
      </c>
      <c r="H127" s="71">
        <f t="shared" si="61"/>
        <v>0</v>
      </c>
      <c r="I127" s="71">
        <f t="shared" si="61"/>
        <v>0</v>
      </c>
      <c r="J127" s="71">
        <f t="shared" si="61"/>
        <v>0</v>
      </c>
      <c r="K127" s="71">
        <f t="shared" si="61"/>
        <v>0</v>
      </c>
      <c r="L127" s="71">
        <f t="shared" si="61"/>
        <v>0</v>
      </c>
      <c r="M127" s="71">
        <f t="shared" si="61"/>
        <v>0</v>
      </c>
      <c r="N127" s="71">
        <f t="shared" si="61"/>
        <v>0</v>
      </c>
      <c r="O127" s="71">
        <f t="shared" si="61"/>
        <v>0</v>
      </c>
      <c r="P127" s="71">
        <f t="shared" si="61"/>
        <v>0</v>
      </c>
      <c r="Q127" s="71">
        <f t="shared" si="61"/>
        <v>0</v>
      </c>
    </row>
    <row r="128" spans="1:17" ht="27.75" customHeight="1">
      <c r="B128" s="68">
        <v>29401</v>
      </c>
      <c r="C128" s="108" t="s">
        <v>181</v>
      </c>
      <c r="D128" s="109"/>
      <c r="E128" s="69">
        <f>SUMIF('PE2017'!$A$7:$A$619,'OP IFG'!B128,'PE2017'!$D$7:$D$619)</f>
        <v>0</v>
      </c>
      <c r="F128" s="69">
        <f>SUMIF('PE2017'!$A$7:$A$619,'OP IFG'!B128,'PE2017'!$E$7:$E$619)</f>
        <v>0</v>
      </c>
      <c r="G128" s="69">
        <f>SUMIF('PE2017'!$A$7:$A$619,'OP IFG'!B128,'PE2017'!$F$7:$F$619)</f>
        <v>0</v>
      </c>
      <c r="H128" s="69">
        <f>SUMIF('PE2017'!$A$7:$A$619,'OP IFG'!B128,'PE2017'!$G$7:$G$619)</f>
        <v>0</v>
      </c>
      <c r="I128" s="69">
        <f>SUMIF('PE2017'!$A$7:$A$619,'OP IFG'!B128,'PE2017'!$H$7:$H$619)</f>
        <v>0</v>
      </c>
      <c r="J128" s="69">
        <f>SUMIF('PE2017'!$A$7:$A$619,'OP IFG'!B128,'PE2017'!$I$7:$I$619)</f>
        <v>0</v>
      </c>
      <c r="K128" s="69">
        <f>SUMIF('PE2017'!$A$7:$A$619,'OP IFG'!B128,'PE2017'!$J$7:$J$619)</f>
        <v>0</v>
      </c>
      <c r="L128" s="69">
        <f>SUMIF('PE2017'!$A$7:$A$619,'OP IFG'!B128,'PE2017'!$K$7:$K$619)</f>
        <v>0</v>
      </c>
      <c r="M128" s="69">
        <f>SUMIF('PE2017'!$A$7:$A$619,'OP IFG'!B128,'PE2017'!$L$7:$L$619)</f>
        <v>0</v>
      </c>
      <c r="N128" s="69">
        <f>SUMIF('PE2017'!$A$7:$A$619,'OP IFG'!B128,'PE2017'!$M$7:$M$619)</f>
        <v>0</v>
      </c>
      <c r="O128" s="69">
        <f>SUMIF('PE2017'!$A$7:$A$619,'OP IFG'!B128,'PE2017'!N$7:$N$619)</f>
        <v>0</v>
      </c>
      <c r="P128" s="69">
        <f>SUMIF('PE2017'!$A$7:$A$619,'OP IFG'!B118,'PE2017'!$O$7:$O$619)</f>
        <v>0</v>
      </c>
      <c r="Q128" s="70">
        <f>SUM(E128:P128)</f>
        <v>0</v>
      </c>
    </row>
    <row r="129" spans="1:17" s="54" customFormat="1" ht="17.25" customHeight="1">
      <c r="A129" s="82"/>
      <c r="B129" s="66">
        <v>296</v>
      </c>
      <c r="C129" s="110" t="s">
        <v>182</v>
      </c>
      <c r="D129" s="111"/>
      <c r="E129" s="71">
        <f t="shared" ref="E129:Q129" si="62">E130</f>
        <v>0</v>
      </c>
      <c r="F129" s="71">
        <f t="shared" si="62"/>
        <v>0</v>
      </c>
      <c r="G129" s="71">
        <f t="shared" si="62"/>
        <v>0</v>
      </c>
      <c r="H129" s="71">
        <f t="shared" si="62"/>
        <v>0</v>
      </c>
      <c r="I129" s="71">
        <f t="shared" si="62"/>
        <v>0</v>
      </c>
      <c r="J129" s="71">
        <f t="shared" si="62"/>
        <v>0</v>
      </c>
      <c r="K129" s="71">
        <f t="shared" si="62"/>
        <v>0</v>
      </c>
      <c r="L129" s="71">
        <f t="shared" si="62"/>
        <v>0</v>
      </c>
      <c r="M129" s="71">
        <f t="shared" si="62"/>
        <v>0</v>
      </c>
      <c r="N129" s="71">
        <f t="shared" si="62"/>
        <v>0</v>
      </c>
      <c r="O129" s="71">
        <f t="shared" si="62"/>
        <v>0</v>
      </c>
      <c r="P129" s="71">
        <f t="shared" si="62"/>
        <v>0</v>
      </c>
      <c r="Q129" s="71">
        <f t="shared" si="62"/>
        <v>0</v>
      </c>
    </row>
    <row r="130" spans="1:17" ht="17.25" customHeight="1">
      <c r="B130" s="68">
        <v>29601</v>
      </c>
      <c r="C130" s="108" t="s">
        <v>183</v>
      </c>
      <c r="D130" s="109"/>
      <c r="E130" s="69">
        <f>SUMIF('PE2017'!$A$7:$A$619,'OP IFG'!B130,'PE2017'!$D$7:$D$619)</f>
        <v>0</v>
      </c>
      <c r="F130" s="69">
        <f>SUMIF('PE2017'!$A$7:$A$619,'OP IFG'!B130,'PE2017'!$E$7:$E$619)</f>
        <v>0</v>
      </c>
      <c r="G130" s="69">
        <f>SUMIF('PE2017'!$A$7:$A$619,'OP IFG'!B130,'PE2017'!$F$7:$F$619)</f>
        <v>0</v>
      </c>
      <c r="H130" s="69">
        <f>SUMIF('PE2017'!$A$7:$A$619,'OP IFG'!B130,'PE2017'!$G$7:$G$619)</f>
        <v>0</v>
      </c>
      <c r="I130" s="69">
        <f>SUMIF('PE2017'!$A$7:$A$619,'OP IFG'!B130,'PE2017'!$H$7:$H$619)</f>
        <v>0</v>
      </c>
      <c r="J130" s="69">
        <f>SUMIF('PE2017'!$A$7:$A$619,'OP IFG'!B130,'PE2017'!$I$7:$I$619)</f>
        <v>0</v>
      </c>
      <c r="K130" s="69">
        <f>SUMIF('PE2017'!$A$7:$A$619,'OP IFG'!B130,'PE2017'!$J$7:$J$619)</f>
        <v>0</v>
      </c>
      <c r="L130" s="69">
        <f>SUMIF('PE2017'!$A$7:$A$619,'OP IFG'!B130,'PE2017'!$K$7:$K$619)</f>
        <v>0</v>
      </c>
      <c r="M130" s="69">
        <f>SUMIF('PE2017'!$A$7:$A$619,'OP IFG'!B130,'PE2017'!$L$7:$L$619)</f>
        <v>0</v>
      </c>
      <c r="N130" s="69">
        <f>SUMIF('PE2017'!$A$7:$A$619,'OP IFG'!B130,'PE2017'!$M$7:$M$619)</f>
        <v>0</v>
      </c>
      <c r="O130" s="69">
        <f>SUMIF('PE2017'!$A$7:$A$619,'OP IFG'!B130,'PE2017'!N$7:$N$619)</f>
        <v>0</v>
      </c>
      <c r="P130" s="69">
        <f>SUMIF('PE2017'!$A$7:$A$619,'OP IFG'!B120,'PE2017'!$O$7:$O$619)</f>
        <v>0</v>
      </c>
      <c r="Q130" s="70">
        <f>SUM(E130:P130)</f>
        <v>0</v>
      </c>
    </row>
    <row r="131" spans="1:17" s="54" customFormat="1" ht="17.25" customHeight="1">
      <c r="A131" s="82"/>
      <c r="B131" s="66" t="s">
        <v>184</v>
      </c>
      <c r="C131" s="110" t="s">
        <v>185</v>
      </c>
      <c r="D131" s="111"/>
      <c r="E131" s="71">
        <f t="shared" ref="E131:Q131" si="63">E132</f>
        <v>0</v>
      </c>
      <c r="F131" s="71">
        <f t="shared" si="63"/>
        <v>0</v>
      </c>
      <c r="G131" s="71">
        <f t="shared" si="63"/>
        <v>0</v>
      </c>
      <c r="H131" s="71">
        <f t="shared" si="63"/>
        <v>0</v>
      </c>
      <c r="I131" s="71">
        <f t="shared" si="63"/>
        <v>0</v>
      </c>
      <c r="J131" s="71">
        <f t="shared" si="63"/>
        <v>0</v>
      </c>
      <c r="K131" s="71">
        <f t="shared" si="63"/>
        <v>0</v>
      </c>
      <c r="L131" s="71">
        <f t="shared" si="63"/>
        <v>0</v>
      </c>
      <c r="M131" s="71">
        <f t="shared" si="63"/>
        <v>0</v>
      </c>
      <c r="N131" s="71">
        <f t="shared" si="63"/>
        <v>0</v>
      </c>
      <c r="O131" s="71">
        <f t="shared" si="63"/>
        <v>0</v>
      </c>
      <c r="P131" s="71">
        <f t="shared" si="63"/>
        <v>0</v>
      </c>
      <c r="Q131" s="71">
        <f t="shared" si="63"/>
        <v>0</v>
      </c>
    </row>
    <row r="132" spans="1:17" ht="17.25" customHeight="1">
      <c r="B132" s="68" t="s">
        <v>186</v>
      </c>
      <c r="C132" s="108" t="s">
        <v>187</v>
      </c>
      <c r="D132" s="109"/>
      <c r="E132" s="69">
        <f>SUMIF('PE2017'!$A$7:$A$619,'OP IFG'!B132,'PE2017'!$D$7:$D$619)</f>
        <v>0</v>
      </c>
      <c r="F132" s="69">
        <f>SUMIF('PE2017'!$A$7:$A$619,'OP IFG'!B132,'PE2017'!$E$7:$E$619)</f>
        <v>0</v>
      </c>
      <c r="G132" s="69">
        <f>SUMIF('PE2017'!$A$7:$A$619,'OP IFG'!B132,'PE2017'!$F$7:$F$619)</f>
        <v>0</v>
      </c>
      <c r="H132" s="69">
        <f>SUMIF('PE2017'!$A$7:$A$619,'OP IFG'!B132,'PE2017'!$G$7:$G$619)</f>
        <v>0</v>
      </c>
      <c r="I132" s="69">
        <f>SUMIF('PE2017'!$A$7:$A$619,'OP IFG'!B132,'PE2017'!$H$7:$H$619)</f>
        <v>0</v>
      </c>
      <c r="J132" s="69">
        <f>SUMIF('PE2017'!$A$7:$A$619,'OP IFG'!B132,'PE2017'!$I$7:$I$619)</f>
        <v>0</v>
      </c>
      <c r="K132" s="69">
        <f>SUMIF('PE2017'!$A$7:$A$619,'OP IFG'!B132,'PE2017'!$J$7:$J$619)</f>
        <v>0</v>
      </c>
      <c r="L132" s="69">
        <f>SUMIF('PE2017'!$A$7:$A$619,'OP IFG'!B132,'PE2017'!$K$7:$K$619)</f>
        <v>0</v>
      </c>
      <c r="M132" s="69">
        <f>SUMIF('PE2017'!$A$7:$A$619,'OP IFG'!B132,'PE2017'!$L$7:$L$619)</f>
        <v>0</v>
      </c>
      <c r="N132" s="69">
        <f>SUMIF('PE2017'!$A$7:$A$619,'OP IFG'!B132,'PE2017'!$M$7:$M$619)</f>
        <v>0</v>
      </c>
      <c r="O132" s="69">
        <f>SUMIF('PE2017'!$A$7:$A$619,'OP IFG'!B132,'PE2017'!N$7:$N$619)</f>
        <v>0</v>
      </c>
      <c r="P132" s="69">
        <f>SUMIF('PE2017'!$A$7:$A$619,'OP IFG'!B122,'PE2017'!$O$7:$O$619)</f>
        <v>0</v>
      </c>
      <c r="Q132" s="70">
        <f>SUM(E132:P132)</f>
        <v>0</v>
      </c>
    </row>
    <row r="133" spans="1:17" s="54" customFormat="1" ht="17.25" customHeight="1">
      <c r="A133" s="82"/>
      <c r="B133" s="66" t="s">
        <v>188</v>
      </c>
      <c r="C133" s="110" t="s">
        <v>189</v>
      </c>
      <c r="D133" s="111"/>
      <c r="E133" s="71">
        <f t="shared" ref="E133:Q133" si="64">E134</f>
        <v>0</v>
      </c>
      <c r="F133" s="71">
        <f t="shared" si="64"/>
        <v>0</v>
      </c>
      <c r="G133" s="71">
        <f t="shared" si="64"/>
        <v>0</v>
      </c>
      <c r="H133" s="71">
        <f t="shared" si="64"/>
        <v>0</v>
      </c>
      <c r="I133" s="71">
        <f t="shared" si="64"/>
        <v>0</v>
      </c>
      <c r="J133" s="71">
        <f t="shared" si="64"/>
        <v>0</v>
      </c>
      <c r="K133" s="71">
        <f t="shared" si="64"/>
        <v>0</v>
      </c>
      <c r="L133" s="71">
        <f t="shared" si="64"/>
        <v>0</v>
      </c>
      <c r="M133" s="71">
        <f t="shared" si="64"/>
        <v>0</v>
      </c>
      <c r="N133" s="71">
        <f t="shared" si="64"/>
        <v>0</v>
      </c>
      <c r="O133" s="71">
        <f t="shared" si="64"/>
        <v>0</v>
      </c>
      <c r="P133" s="71">
        <f t="shared" si="64"/>
        <v>0</v>
      </c>
      <c r="Q133" s="71">
        <f t="shared" si="64"/>
        <v>0</v>
      </c>
    </row>
    <row r="134" spans="1:17" ht="17.25" customHeight="1">
      <c r="B134" s="68" t="s">
        <v>190</v>
      </c>
      <c r="C134" s="108" t="s">
        <v>191</v>
      </c>
      <c r="D134" s="109"/>
      <c r="E134" s="69">
        <f>SUMIF('PE2017'!$A$7:$A$619,'OP IFG'!B134,'PE2017'!$D$7:$D$619)</f>
        <v>0</v>
      </c>
      <c r="F134" s="69">
        <f>SUMIF('PE2017'!$A$7:$A$619,'OP IFG'!B134,'PE2017'!$E$7:$E$619)</f>
        <v>0</v>
      </c>
      <c r="G134" s="69">
        <f>SUMIF('PE2017'!$A$7:$A$619,'OP IFG'!B134,'PE2017'!$F$7:$F$619)</f>
        <v>0</v>
      </c>
      <c r="H134" s="69">
        <f>SUMIF('PE2017'!$A$7:$A$619,'OP IFG'!B134,'PE2017'!$G$7:$G$619)</f>
        <v>0</v>
      </c>
      <c r="I134" s="69">
        <f>SUMIF('PE2017'!$A$7:$A$619,'OP IFG'!B134,'PE2017'!$H$7:$H$619)</f>
        <v>0</v>
      </c>
      <c r="J134" s="69">
        <f>SUMIF('PE2017'!$A$7:$A$619,'OP IFG'!B134,'PE2017'!$I$7:$I$619)</f>
        <v>0</v>
      </c>
      <c r="K134" s="69">
        <f>SUMIF('PE2017'!$A$7:$A$619,'OP IFG'!B134,'PE2017'!$J$7:$J$619)</f>
        <v>0</v>
      </c>
      <c r="L134" s="69">
        <f>SUMIF('PE2017'!$A$7:$A$619,'OP IFG'!B134,'PE2017'!$K$7:$K$619)</f>
        <v>0</v>
      </c>
      <c r="M134" s="69">
        <f>SUMIF('PE2017'!$A$7:$A$619,'OP IFG'!B134,'PE2017'!$L$7:$L$619)</f>
        <v>0</v>
      </c>
      <c r="N134" s="69">
        <f>SUMIF('PE2017'!$A$7:$A$619,'OP IFG'!B134,'PE2017'!$M$7:$M$619)</f>
        <v>0</v>
      </c>
      <c r="O134" s="69">
        <f>SUMIF('PE2017'!$A$7:$A$619,'OP IFG'!B134,'PE2017'!N$7:$N$619)</f>
        <v>0</v>
      </c>
      <c r="P134" s="69">
        <f>SUMIF('PE2017'!$A$7:$A$619,'OP IFG'!B124,'PE2017'!$O$7:$O$619)</f>
        <v>0</v>
      </c>
      <c r="Q134" s="70">
        <f>SUM(E134:P134)</f>
        <v>0</v>
      </c>
    </row>
    <row r="135" spans="1:17" s="54" customFormat="1" ht="17.25" customHeight="1">
      <c r="A135" s="82"/>
      <c r="B135" s="66">
        <v>299</v>
      </c>
      <c r="C135" s="110" t="s">
        <v>192</v>
      </c>
      <c r="D135" s="111"/>
      <c r="E135" s="71">
        <f t="shared" ref="E135:Q135" si="65">E136</f>
        <v>35000</v>
      </c>
      <c r="F135" s="71">
        <f t="shared" si="65"/>
        <v>150000</v>
      </c>
      <c r="G135" s="71">
        <f t="shared" si="65"/>
        <v>0</v>
      </c>
      <c r="H135" s="71">
        <f t="shared" si="65"/>
        <v>0</v>
      </c>
      <c r="I135" s="71">
        <f t="shared" si="65"/>
        <v>0</v>
      </c>
      <c r="J135" s="71">
        <f t="shared" si="65"/>
        <v>0</v>
      </c>
      <c r="K135" s="71">
        <f t="shared" si="65"/>
        <v>0</v>
      </c>
      <c r="L135" s="71">
        <f t="shared" si="65"/>
        <v>0</v>
      </c>
      <c r="M135" s="71">
        <f t="shared" si="65"/>
        <v>0</v>
      </c>
      <c r="N135" s="71">
        <f t="shared" si="65"/>
        <v>0</v>
      </c>
      <c r="O135" s="71">
        <f t="shared" si="65"/>
        <v>0</v>
      </c>
      <c r="P135" s="71">
        <f t="shared" si="65"/>
        <v>0</v>
      </c>
      <c r="Q135" s="71">
        <f t="shared" si="65"/>
        <v>185000</v>
      </c>
    </row>
    <row r="136" spans="1:17" ht="17.25" customHeight="1">
      <c r="B136" s="68">
        <v>29901</v>
      </c>
      <c r="C136" s="108" t="s">
        <v>193</v>
      </c>
      <c r="D136" s="109"/>
      <c r="E136" s="69">
        <f>SUMIF('PE2017'!$A$7:$A$619,'OP IFG'!B136,'PE2017'!$D$7:$D$619)</f>
        <v>35000</v>
      </c>
      <c r="F136" s="69">
        <v>150000</v>
      </c>
      <c r="G136" s="69">
        <f>SUMIF('PE2017'!$A$7:$A$619,'OP IFG'!B136,'PE2017'!$F$7:$F$619)</f>
        <v>0</v>
      </c>
      <c r="H136" s="69">
        <f>SUMIF('PE2017'!$A$7:$A$619,'OP IFG'!B136,'PE2017'!$G$7:$G$619)</f>
        <v>0</v>
      </c>
      <c r="I136" s="69">
        <f>SUMIF('PE2017'!$A$7:$A$619,'OP IFG'!B136,'PE2017'!$H$7:$H$619)</f>
        <v>0</v>
      </c>
      <c r="J136" s="69">
        <f>SUMIF('PE2017'!$A$7:$A$619,'OP IFG'!B136,'PE2017'!$I$7:$I$619)</f>
        <v>0</v>
      </c>
      <c r="K136" s="69">
        <f>SUMIF('PE2017'!$A$7:$A$619,'OP IFG'!B136,'PE2017'!$J$7:$J$619)</f>
        <v>0</v>
      </c>
      <c r="L136" s="69">
        <f>SUMIF('PE2017'!$A$7:$A$619,'OP IFG'!B136,'PE2017'!$K$7:$K$619)</f>
        <v>0</v>
      </c>
      <c r="M136" s="69">
        <f>SUMIF('PE2017'!$A$7:$A$619,'OP IFG'!B136,'PE2017'!$L$7:$L$619)</f>
        <v>0</v>
      </c>
      <c r="N136" s="69">
        <f>SUMIF('PE2017'!$A$7:$A$619,'OP IFG'!B136,'PE2017'!$M$7:$M$619)</f>
        <v>0</v>
      </c>
      <c r="O136" s="69">
        <f>SUMIF('PE2017'!$A$7:$A$619,'OP IFG'!B136,'PE2017'!N$7:$N$619)</f>
        <v>0</v>
      </c>
      <c r="P136" s="69">
        <f>SUMIF('PE2017'!$A$7:$A$619,'OP IFG'!B126,'PE2017'!$O$7:$O$619)</f>
        <v>0</v>
      </c>
      <c r="Q136" s="70">
        <f>SUM(E136:P136)</f>
        <v>185000</v>
      </c>
    </row>
    <row r="137" spans="1:17" s="64" customFormat="1" ht="17.25" customHeight="1">
      <c r="A137" s="85"/>
      <c r="B137" s="62">
        <v>3000</v>
      </c>
      <c r="C137" s="114" t="s">
        <v>194</v>
      </c>
      <c r="D137" s="115"/>
      <c r="E137" s="65">
        <f t="shared" ref="E137:Q137" si="66">E138+E158+E179+E196+E211+E233+E246+E256+E263</f>
        <v>903049</v>
      </c>
      <c r="F137" s="65">
        <f t="shared" si="66"/>
        <v>1986649</v>
      </c>
      <c r="G137" s="65">
        <f t="shared" si="66"/>
        <v>70201</v>
      </c>
      <c r="H137" s="65">
        <f t="shared" si="66"/>
        <v>212251</v>
      </c>
      <c r="I137" s="65">
        <f t="shared" si="66"/>
        <v>69201</v>
      </c>
      <c r="J137" s="65">
        <f t="shared" si="66"/>
        <v>71251</v>
      </c>
      <c r="K137" s="65">
        <f t="shared" si="66"/>
        <v>78051</v>
      </c>
      <c r="L137" s="65">
        <f t="shared" si="66"/>
        <v>60251</v>
      </c>
      <c r="M137" s="65">
        <f t="shared" si="66"/>
        <v>71251</v>
      </c>
      <c r="N137" s="65">
        <f t="shared" si="66"/>
        <v>69051</v>
      </c>
      <c r="O137" s="65">
        <f t="shared" si="66"/>
        <v>61251</v>
      </c>
      <c r="P137" s="65">
        <f t="shared" si="66"/>
        <v>116802</v>
      </c>
      <c r="Q137" s="65">
        <f t="shared" si="66"/>
        <v>3769259</v>
      </c>
    </row>
    <row r="138" spans="1:17" s="54" customFormat="1" ht="17.25" customHeight="1">
      <c r="A138" s="82"/>
      <c r="B138" s="66">
        <v>3100</v>
      </c>
      <c r="C138" s="110" t="s">
        <v>195</v>
      </c>
      <c r="D138" s="111"/>
      <c r="E138" s="71">
        <f t="shared" ref="E138:Q138" si="67">E139+E144+E146+E148+E150+E152+E154+E156</f>
        <v>8775</v>
      </c>
      <c r="F138" s="71">
        <f t="shared" si="67"/>
        <v>8775</v>
      </c>
      <c r="G138" s="71">
        <f t="shared" si="67"/>
        <v>8775</v>
      </c>
      <c r="H138" s="71">
        <f t="shared" si="67"/>
        <v>8775</v>
      </c>
      <c r="I138" s="71">
        <f t="shared" si="67"/>
        <v>8775</v>
      </c>
      <c r="J138" s="71">
        <f t="shared" si="67"/>
        <v>8775</v>
      </c>
      <c r="K138" s="71">
        <f t="shared" si="67"/>
        <v>8775</v>
      </c>
      <c r="L138" s="71">
        <f t="shared" si="67"/>
        <v>8775</v>
      </c>
      <c r="M138" s="71">
        <f t="shared" si="67"/>
        <v>8775</v>
      </c>
      <c r="N138" s="71">
        <f t="shared" si="67"/>
        <v>8775</v>
      </c>
      <c r="O138" s="71">
        <f t="shared" si="67"/>
        <v>8775</v>
      </c>
      <c r="P138" s="71">
        <f t="shared" si="67"/>
        <v>55276</v>
      </c>
      <c r="Q138" s="71">
        <f t="shared" si="67"/>
        <v>151801</v>
      </c>
    </row>
    <row r="139" spans="1:17" s="54" customFormat="1" ht="17.25" customHeight="1">
      <c r="A139" s="82"/>
      <c r="B139" s="66">
        <v>311</v>
      </c>
      <c r="C139" s="110" t="s">
        <v>196</v>
      </c>
      <c r="D139" s="111"/>
      <c r="E139" s="71">
        <f t="shared" ref="E139:Q139" si="68">SUM(E140:E143)</f>
        <v>7000</v>
      </c>
      <c r="F139" s="71">
        <f t="shared" si="68"/>
        <v>7000</v>
      </c>
      <c r="G139" s="71">
        <f t="shared" si="68"/>
        <v>7000</v>
      </c>
      <c r="H139" s="71">
        <f t="shared" si="68"/>
        <v>7000</v>
      </c>
      <c r="I139" s="71">
        <f t="shared" si="68"/>
        <v>7000</v>
      </c>
      <c r="J139" s="71">
        <f t="shared" si="68"/>
        <v>7000</v>
      </c>
      <c r="K139" s="71">
        <f t="shared" si="68"/>
        <v>7000</v>
      </c>
      <c r="L139" s="71">
        <f t="shared" si="68"/>
        <v>7000</v>
      </c>
      <c r="M139" s="71">
        <f t="shared" si="68"/>
        <v>7000</v>
      </c>
      <c r="N139" s="71">
        <f t="shared" si="68"/>
        <v>7000</v>
      </c>
      <c r="O139" s="71">
        <f t="shared" si="68"/>
        <v>7000</v>
      </c>
      <c r="P139" s="71">
        <f t="shared" si="68"/>
        <v>0</v>
      </c>
      <c r="Q139" s="71">
        <f t="shared" si="68"/>
        <v>77000</v>
      </c>
    </row>
    <row r="140" spans="1:17" ht="17.25" customHeight="1">
      <c r="B140" s="68">
        <v>31101</v>
      </c>
      <c r="C140" s="108" t="s">
        <v>197</v>
      </c>
      <c r="D140" s="109"/>
      <c r="E140" s="69">
        <f>SUMIF('PE2017'!$A$7:$A$619,'OP IFG'!B140,'PE2017'!$D$7:$D$619)</f>
        <v>7000</v>
      </c>
      <c r="F140" s="69">
        <f>SUMIF('PE2017'!$A$7:$A$619,'OP IFG'!B140,'PE2017'!$E$7:$E$619)</f>
        <v>7000</v>
      </c>
      <c r="G140" s="69">
        <f>SUMIF('PE2017'!$A$7:$A$619,'OP IFG'!B140,'PE2017'!$F$7:$F$619)</f>
        <v>7000</v>
      </c>
      <c r="H140" s="69">
        <f>SUMIF('PE2017'!$A$7:$A$619,'OP IFG'!B140,'PE2017'!$G$7:$G$619)</f>
        <v>7000</v>
      </c>
      <c r="I140" s="69">
        <f>SUMIF('PE2017'!$A$7:$A$619,'OP IFG'!B140,'PE2017'!$H$7:$H$619)</f>
        <v>7000</v>
      </c>
      <c r="J140" s="69">
        <f>SUMIF('PE2017'!$A$7:$A$619,'OP IFG'!B140,'PE2017'!$I$7:$I$619)</f>
        <v>7000</v>
      </c>
      <c r="K140" s="69">
        <f>SUMIF('PE2017'!$A$7:$A$619,'OP IFG'!B140,'PE2017'!$J$7:$J$619)</f>
        <v>7000</v>
      </c>
      <c r="L140" s="69">
        <f>SUMIF('PE2017'!$A$7:$A$619,'OP IFG'!B140,'PE2017'!$K$7:$K$619)</f>
        <v>7000</v>
      </c>
      <c r="M140" s="69">
        <f>SUMIF('PE2017'!$A$7:$A$619,'OP IFG'!B140,'PE2017'!$L$7:$L$619)</f>
        <v>7000</v>
      </c>
      <c r="N140" s="69">
        <f>SUMIF('PE2017'!$A$7:$A$619,'OP IFG'!B140,'PE2017'!$M$7:$M$619)</f>
        <v>7000</v>
      </c>
      <c r="O140" s="69">
        <f>SUMIF('PE2017'!$A$7:$A$619,'OP IFG'!B140,'PE2017'!N$7:$N$619)</f>
        <v>7000</v>
      </c>
      <c r="P140" s="69">
        <f>SUMIF('PE2017'!$A$7:$A$619,'OP IFG'!B130,'PE2017'!$O$7:$O$619)</f>
        <v>0</v>
      </c>
      <c r="Q140" s="70">
        <f>SUM(E140:P140)</f>
        <v>77000</v>
      </c>
    </row>
    <row r="141" spans="1:17" ht="17.25" customHeight="1">
      <c r="B141" s="68">
        <v>31102</v>
      </c>
      <c r="C141" s="108" t="s">
        <v>198</v>
      </c>
      <c r="D141" s="109"/>
      <c r="E141" s="69">
        <f>SUMIF('PE2017'!$A$7:$A$619,'OP IFG'!B141,'PE2017'!$D$7:$D$619)</f>
        <v>0</v>
      </c>
      <c r="F141" s="69">
        <f>SUMIF('PE2017'!$A$7:$A$619,'OP IFG'!B141,'PE2017'!$E$7:$E$619)</f>
        <v>0</v>
      </c>
      <c r="G141" s="69">
        <f>SUMIF('PE2017'!$A$7:$A$619,'OP IFG'!B141,'PE2017'!$F$7:$F$619)</f>
        <v>0</v>
      </c>
      <c r="H141" s="69">
        <f>SUMIF('PE2017'!$A$7:$A$619,'OP IFG'!B141,'PE2017'!$G$7:$G$619)</f>
        <v>0</v>
      </c>
      <c r="I141" s="69">
        <f>SUMIF('PE2017'!$A$7:$A$619,'OP IFG'!B141,'PE2017'!$H$7:$H$619)</f>
        <v>0</v>
      </c>
      <c r="J141" s="69">
        <f>SUMIF('PE2017'!$A$7:$A$619,'OP IFG'!B141,'PE2017'!$I$7:$I$619)</f>
        <v>0</v>
      </c>
      <c r="K141" s="69">
        <f>SUMIF('PE2017'!$A$7:$A$619,'OP IFG'!B141,'PE2017'!$J$7:$J$619)</f>
        <v>0</v>
      </c>
      <c r="L141" s="69">
        <f>SUMIF('PE2017'!$A$7:$A$619,'OP IFG'!B141,'PE2017'!$K$7:$K$619)</f>
        <v>0</v>
      </c>
      <c r="M141" s="69">
        <f>SUMIF('PE2017'!$A$7:$A$619,'OP IFG'!B141,'PE2017'!$L$7:$L$619)</f>
        <v>0</v>
      </c>
      <c r="N141" s="69">
        <f>SUMIF('PE2017'!$A$7:$A$619,'OP IFG'!B141,'PE2017'!$M$7:$M$619)</f>
        <v>0</v>
      </c>
      <c r="O141" s="69">
        <f>SUMIF('PE2017'!$A$7:$A$619,'OP IFG'!B141,'PE2017'!N$7:$N$619)</f>
        <v>0</v>
      </c>
      <c r="P141" s="69">
        <f>SUMIF('PE2017'!$A$7:$A$619,'OP IFG'!B131,'PE2017'!$O$7:$O$619)</f>
        <v>0</v>
      </c>
      <c r="Q141" s="70">
        <f>SUM(E141:P141)</f>
        <v>0</v>
      </c>
    </row>
    <row r="142" spans="1:17" ht="17.25" customHeight="1">
      <c r="B142" s="68">
        <v>31103</v>
      </c>
      <c r="C142" s="108" t="s">
        <v>199</v>
      </c>
      <c r="D142" s="109"/>
      <c r="E142" s="69">
        <f>SUMIF('PE2017'!$A$7:$A$619,'OP IFG'!B142,'PE2017'!$D$7:$D$619)</f>
        <v>0</v>
      </c>
      <c r="F142" s="69">
        <f>SUMIF('PE2017'!$A$7:$A$619,'OP IFG'!B142,'PE2017'!$E$7:$E$619)</f>
        <v>0</v>
      </c>
      <c r="G142" s="69">
        <f>SUMIF('PE2017'!$A$7:$A$619,'OP IFG'!B142,'PE2017'!$F$7:$F$619)</f>
        <v>0</v>
      </c>
      <c r="H142" s="69">
        <f>SUMIF('PE2017'!$A$7:$A$619,'OP IFG'!B142,'PE2017'!$G$7:$G$619)</f>
        <v>0</v>
      </c>
      <c r="I142" s="69">
        <f>SUMIF('PE2017'!$A$7:$A$619,'OP IFG'!B142,'PE2017'!$H$7:$H$619)</f>
        <v>0</v>
      </c>
      <c r="J142" s="69">
        <f>SUMIF('PE2017'!$A$7:$A$619,'OP IFG'!B142,'PE2017'!$I$7:$I$619)</f>
        <v>0</v>
      </c>
      <c r="K142" s="69">
        <f>SUMIF('PE2017'!$A$7:$A$619,'OP IFG'!B142,'PE2017'!$J$7:$J$619)</f>
        <v>0</v>
      </c>
      <c r="L142" s="69">
        <f>SUMIF('PE2017'!$A$7:$A$619,'OP IFG'!B142,'PE2017'!$K$7:$K$619)</f>
        <v>0</v>
      </c>
      <c r="M142" s="69">
        <f>SUMIF('PE2017'!$A$7:$A$619,'OP IFG'!B142,'PE2017'!$L$7:$L$619)</f>
        <v>0</v>
      </c>
      <c r="N142" s="69">
        <f>SUMIF('PE2017'!$A$7:$A$619,'OP IFG'!B142,'PE2017'!$M$7:$M$619)</f>
        <v>0</v>
      </c>
      <c r="O142" s="69">
        <f>SUMIF('PE2017'!$A$7:$A$619,'OP IFG'!B142,'PE2017'!N$7:$N$619)</f>
        <v>0</v>
      </c>
      <c r="P142" s="69">
        <f>SUMIF('PE2017'!$A$7:$A$619,'OP IFG'!B132,'PE2017'!$O$7:$O$619)</f>
        <v>0</v>
      </c>
      <c r="Q142" s="70">
        <f>SUM(E142:P142)</f>
        <v>0</v>
      </c>
    </row>
    <row r="143" spans="1:17" ht="17.25" customHeight="1">
      <c r="B143" s="68">
        <v>31104</v>
      </c>
      <c r="C143" s="108" t="s">
        <v>200</v>
      </c>
      <c r="D143" s="109"/>
      <c r="E143" s="69">
        <f>SUMIF('PE2017'!$A$7:$A$619,'OP IFG'!B143,'PE2017'!$D$7:$D$619)</f>
        <v>0</v>
      </c>
      <c r="F143" s="69">
        <f>SUMIF('PE2017'!$A$7:$A$619,'OP IFG'!B143,'PE2017'!$E$7:$E$619)</f>
        <v>0</v>
      </c>
      <c r="G143" s="69">
        <f>SUMIF('PE2017'!$A$7:$A$619,'OP IFG'!B143,'PE2017'!$F$7:$F$619)</f>
        <v>0</v>
      </c>
      <c r="H143" s="69">
        <f>SUMIF('PE2017'!$A$7:$A$619,'OP IFG'!B143,'PE2017'!$G$7:$G$619)</f>
        <v>0</v>
      </c>
      <c r="I143" s="69">
        <f>SUMIF('PE2017'!$A$7:$A$619,'OP IFG'!B143,'PE2017'!$H$7:$H$619)</f>
        <v>0</v>
      </c>
      <c r="J143" s="69">
        <f>SUMIF('PE2017'!$A$7:$A$619,'OP IFG'!B143,'PE2017'!$I$7:$I$619)</f>
        <v>0</v>
      </c>
      <c r="K143" s="69">
        <f>SUMIF('PE2017'!$A$7:$A$619,'OP IFG'!B143,'PE2017'!$J$7:$J$619)</f>
        <v>0</v>
      </c>
      <c r="L143" s="69">
        <f>SUMIF('PE2017'!$A$7:$A$619,'OP IFG'!B143,'PE2017'!$K$7:$K$619)</f>
        <v>0</v>
      </c>
      <c r="M143" s="69">
        <f>SUMIF('PE2017'!$A$7:$A$619,'OP IFG'!B143,'PE2017'!$L$7:$L$619)</f>
        <v>0</v>
      </c>
      <c r="N143" s="69">
        <f>SUMIF('PE2017'!$A$7:$A$619,'OP IFG'!B143,'PE2017'!$M$7:$M$619)</f>
        <v>0</v>
      </c>
      <c r="O143" s="69">
        <f>SUMIF('PE2017'!$A$7:$A$619,'OP IFG'!B143,'PE2017'!N$7:$N$619)</f>
        <v>0</v>
      </c>
      <c r="P143" s="69">
        <f>SUMIF('PE2017'!$A$7:$A$619,'OP IFG'!B133,'PE2017'!$O$7:$O$619)</f>
        <v>0</v>
      </c>
      <c r="Q143" s="70">
        <f>SUM(E143:P143)</f>
        <v>0</v>
      </c>
    </row>
    <row r="144" spans="1:17" s="54" customFormat="1" ht="17.25" customHeight="1">
      <c r="A144" s="82"/>
      <c r="B144" s="66">
        <v>312</v>
      </c>
      <c r="C144" s="110" t="s">
        <v>201</v>
      </c>
      <c r="D144" s="111"/>
      <c r="E144" s="71">
        <f t="shared" ref="E144:Q144" si="69">E145</f>
        <v>0</v>
      </c>
      <c r="F144" s="71">
        <f t="shared" si="69"/>
        <v>0</v>
      </c>
      <c r="G144" s="71">
        <f t="shared" si="69"/>
        <v>0</v>
      </c>
      <c r="H144" s="71">
        <f t="shared" si="69"/>
        <v>0</v>
      </c>
      <c r="I144" s="71">
        <f t="shared" si="69"/>
        <v>0</v>
      </c>
      <c r="J144" s="71">
        <f t="shared" si="69"/>
        <v>0</v>
      </c>
      <c r="K144" s="71">
        <f t="shared" si="69"/>
        <v>0</v>
      </c>
      <c r="L144" s="71">
        <f t="shared" si="69"/>
        <v>0</v>
      </c>
      <c r="M144" s="71">
        <f t="shared" si="69"/>
        <v>0</v>
      </c>
      <c r="N144" s="71">
        <f t="shared" si="69"/>
        <v>0</v>
      </c>
      <c r="O144" s="71">
        <f t="shared" si="69"/>
        <v>0</v>
      </c>
      <c r="P144" s="71">
        <f t="shared" si="69"/>
        <v>0</v>
      </c>
      <c r="Q144" s="71">
        <f t="shared" si="69"/>
        <v>0</v>
      </c>
    </row>
    <row r="145" spans="1:17" ht="17.25" customHeight="1">
      <c r="B145" s="68">
        <v>31201</v>
      </c>
      <c r="C145" s="108" t="s">
        <v>202</v>
      </c>
      <c r="D145" s="109"/>
      <c r="E145" s="69">
        <f>SUMIF('PE2017'!$A$7:$A$619,'OP IFG'!B145,'PE2017'!$D$7:$D$619)</f>
        <v>0</v>
      </c>
      <c r="F145" s="69">
        <f>SUMIF('PE2017'!$A$7:$A$619,'OP IFG'!B145,'PE2017'!$E$7:$E$619)</f>
        <v>0</v>
      </c>
      <c r="G145" s="69">
        <f>SUMIF('PE2017'!$A$7:$A$619,'OP IFG'!B145,'PE2017'!$F$7:$F$619)</f>
        <v>0</v>
      </c>
      <c r="H145" s="69">
        <f>SUMIF('PE2017'!$A$7:$A$619,'OP IFG'!B145,'PE2017'!$G$7:$G$619)</f>
        <v>0</v>
      </c>
      <c r="I145" s="69">
        <f>SUMIF('PE2017'!$A$7:$A$619,'OP IFG'!B145,'PE2017'!$H$7:$H$619)</f>
        <v>0</v>
      </c>
      <c r="J145" s="69">
        <f>SUMIF('PE2017'!$A$7:$A$619,'OP IFG'!B145,'PE2017'!$I$7:$I$619)</f>
        <v>0</v>
      </c>
      <c r="K145" s="69">
        <f>SUMIF('PE2017'!$A$7:$A$619,'OP IFG'!B145,'PE2017'!$J$7:$J$619)</f>
        <v>0</v>
      </c>
      <c r="L145" s="69">
        <f>SUMIF('PE2017'!$A$7:$A$619,'OP IFG'!B145,'PE2017'!$K$7:$K$619)</f>
        <v>0</v>
      </c>
      <c r="M145" s="69">
        <f>SUMIF('PE2017'!$A$7:$A$619,'OP IFG'!B145,'PE2017'!$L$7:$L$619)</f>
        <v>0</v>
      </c>
      <c r="N145" s="69">
        <f>SUMIF('PE2017'!$A$7:$A$619,'OP IFG'!B145,'PE2017'!$M$7:$M$619)</f>
        <v>0</v>
      </c>
      <c r="O145" s="69">
        <f>SUMIF('PE2017'!$A$7:$A$619,'OP IFG'!B145,'PE2017'!N$7:$N$619)</f>
        <v>0</v>
      </c>
      <c r="P145" s="69">
        <f>SUMIF('PE2017'!$A$7:$A$619,'OP IFG'!B135,'PE2017'!$O$7:$O$619)</f>
        <v>0</v>
      </c>
      <c r="Q145" s="70">
        <f>SUM(E145:P145)</f>
        <v>0</v>
      </c>
    </row>
    <row r="146" spans="1:17" s="54" customFormat="1" ht="17.25" customHeight="1">
      <c r="A146" s="82"/>
      <c r="B146" s="66">
        <v>313</v>
      </c>
      <c r="C146" s="110" t="s">
        <v>203</v>
      </c>
      <c r="D146" s="111"/>
      <c r="E146" s="71">
        <f t="shared" ref="E146:Q146" si="70">E147</f>
        <v>525</v>
      </c>
      <c r="F146" s="71">
        <f t="shared" si="70"/>
        <v>525</v>
      </c>
      <c r="G146" s="71">
        <f t="shared" si="70"/>
        <v>525</v>
      </c>
      <c r="H146" s="71">
        <f t="shared" si="70"/>
        <v>525</v>
      </c>
      <c r="I146" s="71">
        <f t="shared" si="70"/>
        <v>525</v>
      </c>
      <c r="J146" s="71">
        <f t="shared" si="70"/>
        <v>525</v>
      </c>
      <c r="K146" s="71">
        <f t="shared" si="70"/>
        <v>525</v>
      </c>
      <c r="L146" s="71">
        <f t="shared" si="70"/>
        <v>525</v>
      </c>
      <c r="M146" s="71">
        <f t="shared" si="70"/>
        <v>525</v>
      </c>
      <c r="N146" s="71">
        <f t="shared" si="70"/>
        <v>525</v>
      </c>
      <c r="O146" s="71">
        <f t="shared" si="70"/>
        <v>525</v>
      </c>
      <c r="P146" s="71">
        <f t="shared" si="70"/>
        <v>47751</v>
      </c>
      <c r="Q146" s="71">
        <f t="shared" si="70"/>
        <v>53526</v>
      </c>
    </row>
    <row r="147" spans="1:17" ht="17.25" customHeight="1">
      <c r="B147" s="68">
        <v>31301</v>
      </c>
      <c r="C147" s="108" t="s">
        <v>204</v>
      </c>
      <c r="D147" s="109"/>
      <c r="E147" s="69">
        <f>SUMIF('PE2017'!$A$7:$A$619,'OP IFG'!B147,'PE2017'!$D$7:$D$619)</f>
        <v>525</v>
      </c>
      <c r="F147" s="69">
        <f>SUMIF('PE2017'!$A$7:$A$619,'OP IFG'!B147,'PE2017'!$E$7:$E$619)</f>
        <v>525</v>
      </c>
      <c r="G147" s="69">
        <f>SUMIF('PE2017'!$A$7:$A$619,'OP IFG'!B147,'PE2017'!$F$7:$F$619)</f>
        <v>525</v>
      </c>
      <c r="H147" s="69">
        <f>SUMIF('PE2017'!$A$7:$A$619,'OP IFG'!B147,'PE2017'!$G$7:$G$619)</f>
        <v>525</v>
      </c>
      <c r="I147" s="69">
        <f>SUMIF('PE2017'!$A$7:$A$619,'OP IFG'!B147,'PE2017'!$H$7:$H$619)</f>
        <v>525</v>
      </c>
      <c r="J147" s="69">
        <f>SUMIF('PE2017'!$A$7:$A$619,'OP IFG'!B147,'PE2017'!$I$7:$I$619)</f>
        <v>525</v>
      </c>
      <c r="K147" s="69">
        <f>SUMIF('PE2017'!$A$7:$A$619,'OP IFG'!B147,'PE2017'!$J$7:$J$619)</f>
        <v>525</v>
      </c>
      <c r="L147" s="69">
        <f>SUMIF('PE2017'!$A$7:$A$619,'OP IFG'!B147,'PE2017'!$K$7:$K$619)</f>
        <v>525</v>
      </c>
      <c r="M147" s="69">
        <f>SUMIF('PE2017'!$A$7:$A$619,'OP IFG'!B147,'PE2017'!$L$7:$L$619)</f>
        <v>525</v>
      </c>
      <c r="N147" s="69">
        <f>SUMIF('PE2017'!$A$7:$A$619,'OP IFG'!B147,'PE2017'!$M$7:$M$619)</f>
        <v>525</v>
      </c>
      <c r="O147" s="69">
        <f>SUMIF('PE2017'!$A$7:$A$619,'OP IFG'!B147,'PE2017'!N$7:$N$619)</f>
        <v>525</v>
      </c>
      <c r="P147" s="69">
        <f>SUMIF('PE2017'!$A$7:$A$619,'OP IFG'!B137,'PE2017'!$O$7:$O$619)</f>
        <v>47751</v>
      </c>
      <c r="Q147" s="70">
        <f>SUM(E147:P147)</f>
        <v>53526</v>
      </c>
    </row>
    <row r="148" spans="1:17" s="54" customFormat="1" ht="17.25" customHeight="1">
      <c r="A148" s="82"/>
      <c r="B148" s="66">
        <v>314</v>
      </c>
      <c r="C148" s="110" t="s">
        <v>205</v>
      </c>
      <c r="D148" s="111"/>
      <c r="E148" s="71">
        <f t="shared" ref="E148:Q148" si="71">E149</f>
        <v>1250</v>
      </c>
      <c r="F148" s="71">
        <f t="shared" si="71"/>
        <v>1250</v>
      </c>
      <c r="G148" s="71">
        <f t="shared" si="71"/>
        <v>1250</v>
      </c>
      <c r="H148" s="71">
        <f t="shared" si="71"/>
        <v>1250</v>
      </c>
      <c r="I148" s="71">
        <f t="shared" si="71"/>
        <v>1250</v>
      </c>
      <c r="J148" s="71">
        <f t="shared" si="71"/>
        <v>1250</v>
      </c>
      <c r="K148" s="71">
        <f t="shared" si="71"/>
        <v>1250</v>
      </c>
      <c r="L148" s="71">
        <f t="shared" si="71"/>
        <v>1250</v>
      </c>
      <c r="M148" s="71">
        <f t="shared" si="71"/>
        <v>1250</v>
      </c>
      <c r="N148" s="71">
        <f t="shared" si="71"/>
        <v>1250</v>
      </c>
      <c r="O148" s="71">
        <f t="shared" si="71"/>
        <v>1250</v>
      </c>
      <c r="P148" s="71">
        <f t="shared" si="71"/>
        <v>7000</v>
      </c>
      <c r="Q148" s="71">
        <f t="shared" si="71"/>
        <v>20750</v>
      </c>
    </row>
    <row r="149" spans="1:17" ht="17.25" customHeight="1">
      <c r="B149" s="68">
        <v>31401</v>
      </c>
      <c r="C149" s="108" t="s">
        <v>206</v>
      </c>
      <c r="D149" s="109"/>
      <c r="E149" s="69">
        <f>SUMIF('PE2017'!$A$7:$A$619,'OP IFG'!B149,'PE2017'!$D$7:$D$619)</f>
        <v>1250</v>
      </c>
      <c r="F149" s="69">
        <f>SUMIF('PE2017'!$A$7:$A$619,'OP IFG'!B149,'PE2017'!$E$7:$E$619)</f>
        <v>1250</v>
      </c>
      <c r="G149" s="69">
        <f>SUMIF('PE2017'!$A$7:$A$619,'OP IFG'!B149,'PE2017'!$F$7:$F$619)</f>
        <v>1250</v>
      </c>
      <c r="H149" s="69">
        <f>SUMIF('PE2017'!$A$7:$A$619,'OP IFG'!B149,'PE2017'!$G$7:$G$619)</f>
        <v>1250</v>
      </c>
      <c r="I149" s="69">
        <f>SUMIF('PE2017'!$A$7:$A$619,'OP IFG'!B149,'PE2017'!$H$7:$H$619)</f>
        <v>1250</v>
      </c>
      <c r="J149" s="69">
        <f>SUMIF('PE2017'!$A$7:$A$619,'OP IFG'!B149,'PE2017'!$I$7:$I$619)</f>
        <v>1250</v>
      </c>
      <c r="K149" s="69">
        <f>SUMIF('PE2017'!$A$7:$A$619,'OP IFG'!B149,'PE2017'!$J$7:$J$619)</f>
        <v>1250</v>
      </c>
      <c r="L149" s="69">
        <f>SUMIF('PE2017'!$A$7:$A$619,'OP IFG'!B149,'PE2017'!$K$7:$K$619)</f>
        <v>1250</v>
      </c>
      <c r="M149" s="69">
        <f>SUMIF('PE2017'!$A$7:$A$619,'OP IFG'!B149,'PE2017'!$L$7:$L$619)</f>
        <v>1250</v>
      </c>
      <c r="N149" s="69">
        <f>SUMIF('PE2017'!$A$7:$A$619,'OP IFG'!B149,'PE2017'!$M$7:$M$619)</f>
        <v>1250</v>
      </c>
      <c r="O149" s="69">
        <f>SUMIF('PE2017'!$A$7:$A$619,'OP IFG'!B149,'PE2017'!N$7:$N$619)</f>
        <v>1250</v>
      </c>
      <c r="P149" s="69">
        <f>SUMIF('PE2017'!$A$7:$A$619,'OP IFG'!B139,'PE2017'!$O$7:$O$619)</f>
        <v>7000</v>
      </c>
      <c r="Q149" s="70">
        <f>SUM(E149:P149)</f>
        <v>20750</v>
      </c>
    </row>
    <row r="150" spans="1:17" s="54" customFormat="1" ht="17.25" customHeight="1">
      <c r="A150" s="82"/>
      <c r="B150" s="66">
        <v>315</v>
      </c>
      <c r="C150" s="110" t="s">
        <v>207</v>
      </c>
      <c r="D150" s="111"/>
      <c r="E150" s="71">
        <f t="shared" ref="E150:Q150" si="72">E151</f>
        <v>0</v>
      </c>
      <c r="F150" s="71">
        <f t="shared" si="72"/>
        <v>0</v>
      </c>
      <c r="G150" s="71">
        <f t="shared" si="72"/>
        <v>0</v>
      </c>
      <c r="H150" s="71">
        <f t="shared" si="72"/>
        <v>0</v>
      </c>
      <c r="I150" s="71">
        <f t="shared" si="72"/>
        <v>0</v>
      </c>
      <c r="J150" s="71">
        <f t="shared" si="72"/>
        <v>0</v>
      </c>
      <c r="K150" s="71">
        <f t="shared" si="72"/>
        <v>0</v>
      </c>
      <c r="L150" s="71">
        <f t="shared" si="72"/>
        <v>0</v>
      </c>
      <c r="M150" s="71">
        <f t="shared" si="72"/>
        <v>0</v>
      </c>
      <c r="N150" s="71">
        <f t="shared" si="72"/>
        <v>0</v>
      </c>
      <c r="O150" s="71">
        <f t="shared" si="72"/>
        <v>0</v>
      </c>
      <c r="P150" s="71">
        <f t="shared" si="72"/>
        <v>0</v>
      </c>
      <c r="Q150" s="71">
        <f t="shared" si="72"/>
        <v>0</v>
      </c>
    </row>
    <row r="151" spans="1:17" ht="17.25" customHeight="1">
      <c r="B151" s="68">
        <v>31501</v>
      </c>
      <c r="C151" s="108" t="s">
        <v>208</v>
      </c>
      <c r="D151" s="109"/>
      <c r="E151" s="69">
        <f>SUMIF('PE2017'!$A$7:$A$619,'OP IFG'!B151,'PE2017'!$D$7:$D$619)</f>
        <v>0</v>
      </c>
      <c r="F151" s="69">
        <f>SUMIF('PE2017'!$A$7:$A$619,'OP IFG'!B151,'PE2017'!$E$7:$E$619)</f>
        <v>0</v>
      </c>
      <c r="G151" s="69">
        <f>SUMIF('PE2017'!$A$7:$A$619,'OP IFG'!B151,'PE2017'!$F$7:$F$619)</f>
        <v>0</v>
      </c>
      <c r="H151" s="69">
        <f>SUMIF('PE2017'!$A$7:$A$619,'OP IFG'!B151,'PE2017'!$G$7:$G$619)</f>
        <v>0</v>
      </c>
      <c r="I151" s="69">
        <f>SUMIF('PE2017'!$A$7:$A$619,'OP IFG'!B151,'PE2017'!$H$7:$H$619)</f>
        <v>0</v>
      </c>
      <c r="J151" s="69">
        <f>SUMIF('PE2017'!$A$7:$A$619,'OP IFG'!B151,'PE2017'!$I$7:$I$619)</f>
        <v>0</v>
      </c>
      <c r="K151" s="69">
        <f>SUMIF('PE2017'!$A$7:$A$619,'OP IFG'!B151,'PE2017'!$J$7:$J$619)</f>
        <v>0</v>
      </c>
      <c r="L151" s="69">
        <f>SUMIF('PE2017'!$A$7:$A$619,'OP IFG'!B151,'PE2017'!$K$7:$K$619)</f>
        <v>0</v>
      </c>
      <c r="M151" s="69">
        <f>SUMIF('PE2017'!$A$7:$A$619,'OP IFG'!B151,'PE2017'!$L$7:$L$619)</f>
        <v>0</v>
      </c>
      <c r="N151" s="69">
        <f>SUMIF('PE2017'!$A$7:$A$619,'OP IFG'!B151,'PE2017'!$M$7:$M$619)</f>
        <v>0</v>
      </c>
      <c r="O151" s="69">
        <f>SUMIF('PE2017'!$A$7:$A$619,'OP IFG'!B151,'PE2017'!N$7:$N$619)</f>
        <v>0</v>
      </c>
      <c r="P151" s="69">
        <f>SUMIF('PE2017'!$A$7:$A$619,'OP IFG'!B141,'PE2017'!$O$7:$O$619)</f>
        <v>0</v>
      </c>
      <c r="Q151" s="70">
        <f>SUM(E151:P151)</f>
        <v>0</v>
      </c>
    </row>
    <row r="152" spans="1:17" s="54" customFormat="1" ht="17.25" customHeight="1">
      <c r="A152" s="82"/>
      <c r="B152" s="66">
        <v>316</v>
      </c>
      <c r="C152" s="110" t="s">
        <v>209</v>
      </c>
      <c r="D152" s="111"/>
      <c r="E152" s="71">
        <f t="shared" ref="E152:Q152" si="73">E153</f>
        <v>0</v>
      </c>
      <c r="F152" s="71">
        <f t="shared" si="73"/>
        <v>0</v>
      </c>
      <c r="G152" s="71">
        <f t="shared" si="73"/>
        <v>0</v>
      </c>
      <c r="H152" s="71">
        <f t="shared" si="73"/>
        <v>0</v>
      </c>
      <c r="I152" s="71">
        <f t="shared" si="73"/>
        <v>0</v>
      </c>
      <c r="J152" s="71">
        <f t="shared" si="73"/>
        <v>0</v>
      </c>
      <c r="K152" s="71">
        <f t="shared" si="73"/>
        <v>0</v>
      </c>
      <c r="L152" s="71">
        <f t="shared" si="73"/>
        <v>0</v>
      </c>
      <c r="M152" s="71">
        <f t="shared" si="73"/>
        <v>0</v>
      </c>
      <c r="N152" s="71">
        <f t="shared" si="73"/>
        <v>0</v>
      </c>
      <c r="O152" s="71">
        <f t="shared" si="73"/>
        <v>0</v>
      </c>
      <c r="P152" s="71">
        <f t="shared" si="73"/>
        <v>0</v>
      </c>
      <c r="Q152" s="71">
        <f t="shared" si="73"/>
        <v>0</v>
      </c>
    </row>
    <row r="153" spans="1:17" ht="17.25" customHeight="1">
      <c r="B153" s="68" t="s">
        <v>210</v>
      </c>
      <c r="C153" s="108" t="s">
        <v>211</v>
      </c>
      <c r="D153" s="109"/>
      <c r="E153" s="69">
        <f>SUMIF('PE2017'!$A$7:$A$619,'OP IFG'!B153,'PE2017'!$D$7:$D$619)</f>
        <v>0</v>
      </c>
      <c r="F153" s="69">
        <f>SUMIF('PE2017'!$A$7:$A$619,'OP IFG'!B153,'PE2017'!$E$7:$E$619)</f>
        <v>0</v>
      </c>
      <c r="G153" s="69">
        <f>SUMIF('PE2017'!$A$7:$A$619,'OP IFG'!B153,'PE2017'!$F$7:$F$619)</f>
        <v>0</v>
      </c>
      <c r="H153" s="69">
        <f>SUMIF('PE2017'!$A$7:$A$619,'OP IFG'!B153,'PE2017'!$G$7:$G$619)</f>
        <v>0</v>
      </c>
      <c r="I153" s="69">
        <f>SUMIF('PE2017'!$A$7:$A$619,'OP IFG'!B153,'PE2017'!$H$7:$H$619)</f>
        <v>0</v>
      </c>
      <c r="J153" s="69">
        <f>SUMIF('PE2017'!$A$7:$A$619,'OP IFG'!B153,'PE2017'!$I$7:$I$619)</f>
        <v>0</v>
      </c>
      <c r="K153" s="69">
        <f>SUMIF('PE2017'!$A$7:$A$619,'OP IFG'!B153,'PE2017'!$J$7:$J$619)</f>
        <v>0</v>
      </c>
      <c r="L153" s="69">
        <f>SUMIF('PE2017'!$A$7:$A$619,'OP IFG'!B153,'PE2017'!$K$7:$K$619)</f>
        <v>0</v>
      </c>
      <c r="M153" s="69">
        <f>SUMIF('PE2017'!$A$7:$A$619,'OP IFG'!B153,'PE2017'!$L$7:$L$619)</f>
        <v>0</v>
      </c>
      <c r="N153" s="69">
        <f>SUMIF('PE2017'!$A$7:$A$619,'OP IFG'!B153,'PE2017'!$M$7:$M$619)</f>
        <v>0</v>
      </c>
      <c r="O153" s="69">
        <f>SUMIF('PE2017'!$A$7:$A$619,'OP IFG'!B153,'PE2017'!N$7:$N$619)</f>
        <v>0</v>
      </c>
      <c r="P153" s="69">
        <f>SUMIF('PE2017'!$A$7:$A$619,'OP IFG'!B143,'PE2017'!$O$7:$O$619)</f>
        <v>0</v>
      </c>
      <c r="Q153" s="70">
        <f>SUM(E153:P153)</f>
        <v>0</v>
      </c>
    </row>
    <row r="154" spans="1:17" s="54" customFormat="1" ht="17.25" customHeight="1">
      <c r="A154" s="82"/>
      <c r="B154" s="66">
        <v>317</v>
      </c>
      <c r="C154" s="110" t="s">
        <v>212</v>
      </c>
      <c r="D154" s="111"/>
      <c r="E154" s="71">
        <f t="shared" ref="E154:Q154" si="74">E155</f>
        <v>0</v>
      </c>
      <c r="F154" s="71">
        <f t="shared" si="74"/>
        <v>0</v>
      </c>
      <c r="G154" s="71">
        <f t="shared" si="74"/>
        <v>0</v>
      </c>
      <c r="H154" s="71">
        <f t="shared" si="74"/>
        <v>0</v>
      </c>
      <c r="I154" s="71">
        <f t="shared" si="74"/>
        <v>0</v>
      </c>
      <c r="J154" s="71">
        <f t="shared" si="74"/>
        <v>0</v>
      </c>
      <c r="K154" s="71">
        <f t="shared" si="74"/>
        <v>0</v>
      </c>
      <c r="L154" s="71">
        <f t="shared" si="74"/>
        <v>0</v>
      </c>
      <c r="M154" s="71">
        <f t="shared" si="74"/>
        <v>0</v>
      </c>
      <c r="N154" s="71">
        <f t="shared" si="74"/>
        <v>0</v>
      </c>
      <c r="O154" s="71">
        <f t="shared" si="74"/>
        <v>0</v>
      </c>
      <c r="P154" s="71">
        <f t="shared" si="74"/>
        <v>0</v>
      </c>
      <c r="Q154" s="71">
        <f t="shared" si="74"/>
        <v>0</v>
      </c>
    </row>
    <row r="155" spans="1:17" ht="17.25" customHeight="1">
      <c r="B155" s="68">
        <v>31701</v>
      </c>
      <c r="C155" s="108" t="s">
        <v>213</v>
      </c>
      <c r="D155" s="109"/>
      <c r="E155" s="69">
        <f>SUMIF('PE2017'!$A$7:$A$619,'OP IFG'!B155,'PE2017'!$D$7:$D$619)</f>
        <v>0</v>
      </c>
      <c r="F155" s="69">
        <f>SUMIF('PE2017'!$A$7:$A$619,'OP IFG'!B155,'PE2017'!$E$7:$E$619)</f>
        <v>0</v>
      </c>
      <c r="G155" s="69">
        <f>SUMIF('PE2017'!$A$7:$A$619,'OP IFG'!B155,'PE2017'!$F$7:$F$619)</f>
        <v>0</v>
      </c>
      <c r="H155" s="69">
        <f>SUMIF('PE2017'!$A$7:$A$619,'OP IFG'!B155,'PE2017'!$G$7:$G$619)</f>
        <v>0</v>
      </c>
      <c r="I155" s="69">
        <f>SUMIF('PE2017'!$A$7:$A$619,'OP IFG'!B155,'PE2017'!$H$7:$H$619)</f>
        <v>0</v>
      </c>
      <c r="J155" s="69">
        <f>SUMIF('PE2017'!$A$7:$A$619,'OP IFG'!B155,'PE2017'!$I$7:$I$619)</f>
        <v>0</v>
      </c>
      <c r="K155" s="69">
        <f>SUMIF('PE2017'!$A$7:$A$619,'OP IFG'!B155,'PE2017'!$J$7:$J$619)</f>
        <v>0</v>
      </c>
      <c r="L155" s="69">
        <f>SUMIF('PE2017'!$A$7:$A$619,'OP IFG'!B155,'PE2017'!$K$7:$K$619)</f>
        <v>0</v>
      </c>
      <c r="M155" s="69">
        <f>SUMIF('PE2017'!$A$7:$A$619,'OP IFG'!B155,'PE2017'!$L$7:$L$619)</f>
        <v>0</v>
      </c>
      <c r="N155" s="69">
        <f>SUMIF('PE2017'!$A$7:$A$619,'OP IFG'!B155,'PE2017'!$M$7:$M$619)</f>
        <v>0</v>
      </c>
      <c r="O155" s="69">
        <f>SUMIF('PE2017'!$A$7:$A$619,'OP IFG'!B155,'PE2017'!N$7:$N$619)</f>
        <v>0</v>
      </c>
      <c r="P155" s="69">
        <f>SUMIF('PE2017'!$A$7:$A$619,'OP IFG'!B145,'PE2017'!$O$7:$O$619)</f>
        <v>0</v>
      </c>
      <c r="Q155" s="70">
        <f>SUM(E155:P155)</f>
        <v>0</v>
      </c>
    </row>
    <row r="156" spans="1:17" s="54" customFormat="1" ht="17.25" customHeight="1">
      <c r="A156" s="82"/>
      <c r="B156" s="66">
        <v>318</v>
      </c>
      <c r="C156" s="110" t="s">
        <v>214</v>
      </c>
      <c r="D156" s="111"/>
      <c r="E156" s="71">
        <f t="shared" ref="E156:Q156" si="75">E157</f>
        <v>0</v>
      </c>
      <c r="F156" s="71">
        <f t="shared" si="75"/>
        <v>0</v>
      </c>
      <c r="G156" s="71">
        <f t="shared" si="75"/>
        <v>0</v>
      </c>
      <c r="H156" s="71">
        <f t="shared" si="75"/>
        <v>0</v>
      </c>
      <c r="I156" s="71">
        <f t="shared" si="75"/>
        <v>0</v>
      </c>
      <c r="J156" s="71">
        <f t="shared" si="75"/>
        <v>0</v>
      </c>
      <c r="K156" s="71">
        <f t="shared" si="75"/>
        <v>0</v>
      </c>
      <c r="L156" s="71">
        <f t="shared" si="75"/>
        <v>0</v>
      </c>
      <c r="M156" s="71">
        <f t="shared" si="75"/>
        <v>0</v>
      </c>
      <c r="N156" s="71">
        <f t="shared" si="75"/>
        <v>0</v>
      </c>
      <c r="O156" s="71">
        <f t="shared" si="75"/>
        <v>0</v>
      </c>
      <c r="P156" s="71">
        <f t="shared" si="75"/>
        <v>525</v>
      </c>
      <c r="Q156" s="71">
        <f t="shared" si="75"/>
        <v>525</v>
      </c>
    </row>
    <row r="157" spans="1:17" ht="17.25" customHeight="1">
      <c r="B157" s="68">
        <v>31811</v>
      </c>
      <c r="C157" s="108" t="s">
        <v>215</v>
      </c>
      <c r="D157" s="109"/>
      <c r="E157" s="69">
        <f>SUMIF('PE2017'!$A$7:$A$619,'OP IFG'!B157,'PE2017'!$D$7:$D$619)</f>
        <v>0</v>
      </c>
      <c r="F157" s="69">
        <f>SUMIF('PE2017'!$A$7:$A$619,'OP IFG'!B157,'PE2017'!$E$7:$E$619)</f>
        <v>0</v>
      </c>
      <c r="G157" s="69">
        <f>SUMIF('PE2017'!$A$7:$A$619,'OP IFG'!B157,'PE2017'!$F$7:$F$619)</f>
        <v>0</v>
      </c>
      <c r="H157" s="69">
        <f>SUMIF('PE2017'!$A$7:$A$619,'OP IFG'!B157,'PE2017'!$G$7:$G$619)</f>
        <v>0</v>
      </c>
      <c r="I157" s="69">
        <f>SUMIF('PE2017'!$A$7:$A$619,'OP IFG'!B157,'PE2017'!$H$7:$H$619)</f>
        <v>0</v>
      </c>
      <c r="J157" s="69">
        <f>SUMIF('PE2017'!$A$7:$A$619,'OP IFG'!B157,'PE2017'!$I$7:$I$619)</f>
        <v>0</v>
      </c>
      <c r="K157" s="69">
        <f>SUMIF('PE2017'!$A$7:$A$619,'OP IFG'!B157,'PE2017'!$J$7:$J$619)</f>
        <v>0</v>
      </c>
      <c r="L157" s="69">
        <f>SUMIF('PE2017'!$A$7:$A$619,'OP IFG'!B157,'PE2017'!$K$7:$K$619)</f>
        <v>0</v>
      </c>
      <c r="M157" s="69">
        <f>SUMIF('PE2017'!$A$7:$A$619,'OP IFG'!B157,'PE2017'!$L$7:$L$619)</f>
        <v>0</v>
      </c>
      <c r="N157" s="69">
        <f>SUMIF('PE2017'!$A$7:$A$619,'OP IFG'!B157,'PE2017'!$M$7:$M$619)</f>
        <v>0</v>
      </c>
      <c r="O157" s="69">
        <f>SUMIF('PE2017'!$A$7:$A$619,'OP IFG'!B157,'PE2017'!N$7:$N$619)</f>
        <v>0</v>
      </c>
      <c r="P157" s="69">
        <f>SUMIF('PE2017'!$A$7:$A$619,'OP IFG'!B147,'PE2017'!$O$7:$O$619)</f>
        <v>525</v>
      </c>
      <c r="Q157" s="70">
        <f>SUM(E157:P157)</f>
        <v>525</v>
      </c>
    </row>
    <row r="158" spans="1:17" s="54" customFormat="1" ht="17.25" customHeight="1">
      <c r="A158" s="82"/>
      <c r="B158" s="66">
        <v>3200</v>
      </c>
      <c r="C158" s="110" t="s">
        <v>216</v>
      </c>
      <c r="D158" s="111"/>
      <c r="E158" s="71">
        <f t="shared" ref="E158:Q158" si="76">E159+E161+E163+E166+E168+E170+E172+E177</f>
        <v>9200</v>
      </c>
      <c r="F158" s="71">
        <f t="shared" si="76"/>
        <v>59200</v>
      </c>
      <c r="G158" s="71">
        <f t="shared" si="76"/>
        <v>9200</v>
      </c>
      <c r="H158" s="71">
        <f t="shared" si="76"/>
        <v>9200</v>
      </c>
      <c r="I158" s="71">
        <f t="shared" si="76"/>
        <v>9200</v>
      </c>
      <c r="J158" s="71">
        <f t="shared" si="76"/>
        <v>9200</v>
      </c>
      <c r="K158" s="71">
        <f t="shared" si="76"/>
        <v>9200</v>
      </c>
      <c r="L158" s="71">
        <f t="shared" si="76"/>
        <v>9200</v>
      </c>
      <c r="M158" s="71">
        <f t="shared" si="76"/>
        <v>9200</v>
      </c>
      <c r="N158" s="71">
        <f t="shared" si="76"/>
        <v>9200</v>
      </c>
      <c r="O158" s="71">
        <f t="shared" si="76"/>
        <v>9200</v>
      </c>
      <c r="P158" s="71">
        <f t="shared" si="76"/>
        <v>9200</v>
      </c>
      <c r="Q158" s="71">
        <f t="shared" si="76"/>
        <v>160400</v>
      </c>
    </row>
    <row r="159" spans="1:17" s="54" customFormat="1" ht="17.25" customHeight="1">
      <c r="A159" s="82"/>
      <c r="B159" s="66">
        <v>321</v>
      </c>
      <c r="C159" s="110" t="s">
        <v>217</v>
      </c>
      <c r="D159" s="111"/>
      <c r="E159" s="71">
        <f t="shared" ref="E159:Q159" si="77">E160</f>
        <v>0</v>
      </c>
      <c r="F159" s="71">
        <f t="shared" si="77"/>
        <v>0</v>
      </c>
      <c r="G159" s="71">
        <f t="shared" si="77"/>
        <v>0</v>
      </c>
      <c r="H159" s="71">
        <f t="shared" si="77"/>
        <v>0</v>
      </c>
      <c r="I159" s="71">
        <f t="shared" si="77"/>
        <v>0</v>
      </c>
      <c r="J159" s="71">
        <f t="shared" si="77"/>
        <v>0</v>
      </c>
      <c r="K159" s="71">
        <f t="shared" si="77"/>
        <v>0</v>
      </c>
      <c r="L159" s="71">
        <f t="shared" si="77"/>
        <v>0</v>
      </c>
      <c r="M159" s="71">
        <f t="shared" si="77"/>
        <v>0</v>
      </c>
      <c r="N159" s="71">
        <f t="shared" si="77"/>
        <v>0</v>
      </c>
      <c r="O159" s="71">
        <f t="shared" si="77"/>
        <v>0</v>
      </c>
      <c r="P159" s="71">
        <f t="shared" si="77"/>
        <v>0</v>
      </c>
      <c r="Q159" s="71">
        <f t="shared" si="77"/>
        <v>0</v>
      </c>
    </row>
    <row r="160" spans="1:17" ht="17.25" customHeight="1">
      <c r="B160" s="68">
        <v>32101</v>
      </c>
      <c r="C160" s="108" t="s">
        <v>218</v>
      </c>
      <c r="D160" s="109"/>
      <c r="E160" s="69">
        <f>SUMIF('PE2017'!$A$7:$A$619,'OP IFG'!B160,'PE2017'!$D$7:$D$619)</f>
        <v>0</v>
      </c>
      <c r="F160" s="69">
        <f>SUMIF('PE2017'!$A$7:$A$619,'OP IFG'!B160,'PE2017'!$E$7:$E$619)</f>
        <v>0</v>
      </c>
      <c r="G160" s="69">
        <f>SUMIF('PE2017'!$A$7:$A$619,'OP IFG'!B160,'PE2017'!$F$7:$F$619)</f>
        <v>0</v>
      </c>
      <c r="H160" s="69">
        <f>SUMIF('PE2017'!$A$7:$A$619,'OP IFG'!B160,'PE2017'!$G$7:$G$619)</f>
        <v>0</v>
      </c>
      <c r="I160" s="69">
        <f>SUMIF('PE2017'!$A$7:$A$619,'OP IFG'!B160,'PE2017'!$H$7:$H$619)</f>
        <v>0</v>
      </c>
      <c r="J160" s="69">
        <f>SUMIF('PE2017'!$A$7:$A$619,'OP IFG'!B160,'PE2017'!$I$7:$I$619)</f>
        <v>0</v>
      </c>
      <c r="K160" s="69">
        <f>SUMIF('PE2017'!$A$7:$A$619,'OP IFG'!B160,'PE2017'!$J$7:$J$619)</f>
        <v>0</v>
      </c>
      <c r="L160" s="69">
        <f>SUMIF('PE2017'!$A$7:$A$619,'OP IFG'!B160,'PE2017'!$K$7:$K$619)</f>
        <v>0</v>
      </c>
      <c r="M160" s="69">
        <f>SUMIF('PE2017'!$A$7:$A$619,'OP IFG'!B160,'PE2017'!$L$7:$L$619)</f>
        <v>0</v>
      </c>
      <c r="N160" s="69">
        <f>SUMIF('PE2017'!$A$7:$A$619,'OP IFG'!B160,'PE2017'!$M$7:$M$619)</f>
        <v>0</v>
      </c>
      <c r="O160" s="69">
        <f>SUMIF('PE2017'!$A$7:$A$619,'OP IFG'!B160,'PE2017'!N$7:$N$619)</f>
        <v>0</v>
      </c>
      <c r="P160" s="69">
        <f>SUMIF('PE2017'!$A$7:$A$619,'OP IFG'!B150,'PE2017'!$O$7:$O$619)</f>
        <v>0</v>
      </c>
      <c r="Q160" s="70">
        <f>SUM(E160:P160)</f>
        <v>0</v>
      </c>
    </row>
    <row r="161" spans="1:17" s="54" customFormat="1" ht="17.25" customHeight="1">
      <c r="A161" s="82"/>
      <c r="B161" s="66">
        <v>322</v>
      </c>
      <c r="C161" s="110" t="s">
        <v>219</v>
      </c>
      <c r="D161" s="111"/>
      <c r="E161" s="71">
        <f t="shared" ref="E161:Q161" si="78">E162</f>
        <v>9200</v>
      </c>
      <c r="F161" s="71">
        <f t="shared" si="78"/>
        <v>9200</v>
      </c>
      <c r="G161" s="71">
        <f t="shared" si="78"/>
        <v>9200</v>
      </c>
      <c r="H161" s="71">
        <f t="shared" si="78"/>
        <v>9200</v>
      </c>
      <c r="I161" s="71">
        <f t="shared" si="78"/>
        <v>9200</v>
      </c>
      <c r="J161" s="71">
        <f t="shared" si="78"/>
        <v>9200</v>
      </c>
      <c r="K161" s="71">
        <f t="shared" si="78"/>
        <v>9200</v>
      </c>
      <c r="L161" s="71">
        <f t="shared" si="78"/>
        <v>9200</v>
      </c>
      <c r="M161" s="71">
        <f t="shared" si="78"/>
        <v>9200</v>
      </c>
      <c r="N161" s="71">
        <f t="shared" si="78"/>
        <v>9200</v>
      </c>
      <c r="O161" s="71">
        <f t="shared" si="78"/>
        <v>9200</v>
      </c>
      <c r="P161" s="71">
        <f t="shared" si="78"/>
        <v>0</v>
      </c>
      <c r="Q161" s="71">
        <f t="shared" si="78"/>
        <v>101200</v>
      </c>
    </row>
    <row r="162" spans="1:17" ht="17.25" customHeight="1">
      <c r="B162" s="68">
        <v>32201</v>
      </c>
      <c r="C162" s="108" t="s">
        <v>220</v>
      </c>
      <c r="D162" s="109"/>
      <c r="E162" s="69">
        <f>SUMIF('PE2017'!$A$7:$A$619,'OP IFG'!B162,'PE2017'!$D$7:$D$619)</f>
        <v>9200</v>
      </c>
      <c r="F162" s="69">
        <f>SUMIF('PE2017'!$A$7:$A$619,'OP IFG'!B162,'PE2017'!$E$7:$E$619)</f>
        <v>9200</v>
      </c>
      <c r="G162" s="69">
        <f>SUMIF('PE2017'!$A$7:$A$619,'OP IFG'!B162,'PE2017'!$F$7:$F$619)</f>
        <v>9200</v>
      </c>
      <c r="H162" s="69">
        <f>SUMIF('PE2017'!$A$7:$A$619,'OP IFG'!B162,'PE2017'!$G$7:$G$619)</f>
        <v>9200</v>
      </c>
      <c r="I162" s="69">
        <f>SUMIF('PE2017'!$A$7:$A$619,'OP IFG'!B162,'PE2017'!$H$7:$H$619)</f>
        <v>9200</v>
      </c>
      <c r="J162" s="69">
        <f>SUMIF('PE2017'!$A$7:$A$619,'OP IFG'!B162,'PE2017'!$I$7:$I$619)</f>
        <v>9200</v>
      </c>
      <c r="K162" s="69">
        <f>SUMIF('PE2017'!$A$7:$A$619,'OP IFG'!B162,'PE2017'!$J$7:$J$619)</f>
        <v>9200</v>
      </c>
      <c r="L162" s="69">
        <f>SUMIF('PE2017'!$A$7:$A$619,'OP IFG'!B162,'PE2017'!$K$7:$K$619)</f>
        <v>9200</v>
      </c>
      <c r="M162" s="69">
        <f>SUMIF('PE2017'!$A$7:$A$619,'OP IFG'!B162,'PE2017'!$L$7:$L$619)</f>
        <v>9200</v>
      </c>
      <c r="N162" s="69">
        <f>SUMIF('PE2017'!$A$7:$A$619,'OP IFG'!B162,'PE2017'!$M$7:$M$619)</f>
        <v>9200</v>
      </c>
      <c r="O162" s="69">
        <f>SUMIF('PE2017'!$A$7:$A$619,'OP IFG'!B162,'PE2017'!N$7:$N$619)</f>
        <v>9200</v>
      </c>
      <c r="P162" s="69">
        <f>SUMIF('PE2017'!$A$7:$A$619,'OP IFG'!B152,'PE2017'!$O$7:$O$619)</f>
        <v>0</v>
      </c>
      <c r="Q162" s="70">
        <f>SUM(E162:P162)</f>
        <v>101200</v>
      </c>
    </row>
    <row r="163" spans="1:17" s="54" customFormat="1" ht="24.75" customHeight="1">
      <c r="A163" s="82"/>
      <c r="B163" s="66">
        <v>323</v>
      </c>
      <c r="C163" s="110" t="s">
        <v>221</v>
      </c>
      <c r="D163" s="111"/>
      <c r="E163" s="71">
        <f t="shared" ref="E163:Q163" si="79">SUM(E164:E165)</f>
        <v>0</v>
      </c>
      <c r="F163" s="71">
        <f t="shared" si="79"/>
        <v>0</v>
      </c>
      <c r="G163" s="71">
        <f t="shared" si="79"/>
        <v>0</v>
      </c>
      <c r="H163" s="71">
        <f t="shared" si="79"/>
        <v>0</v>
      </c>
      <c r="I163" s="71">
        <f t="shared" si="79"/>
        <v>0</v>
      </c>
      <c r="J163" s="71">
        <f t="shared" si="79"/>
        <v>0</v>
      </c>
      <c r="K163" s="71">
        <f t="shared" si="79"/>
        <v>0</v>
      </c>
      <c r="L163" s="71">
        <f t="shared" si="79"/>
        <v>0</v>
      </c>
      <c r="M163" s="71">
        <f t="shared" si="79"/>
        <v>0</v>
      </c>
      <c r="N163" s="71">
        <f t="shared" si="79"/>
        <v>0</v>
      </c>
      <c r="O163" s="71">
        <f t="shared" si="79"/>
        <v>0</v>
      </c>
      <c r="P163" s="71">
        <f t="shared" si="79"/>
        <v>0</v>
      </c>
      <c r="Q163" s="71">
        <f t="shared" si="79"/>
        <v>0</v>
      </c>
    </row>
    <row r="164" spans="1:17" ht="17.25" customHeight="1">
      <c r="B164" s="68">
        <v>32301</v>
      </c>
      <c r="C164" s="108" t="s">
        <v>222</v>
      </c>
      <c r="D164" s="109"/>
      <c r="E164" s="69">
        <f>SUMIF('PE2017'!$A$7:$A$619,'OP IFG'!B164,'PE2017'!$D$7:$D$619)</f>
        <v>0</v>
      </c>
      <c r="F164" s="69">
        <f>SUMIF('PE2017'!$A$7:$A$619,'OP IFG'!B164,'PE2017'!$E$7:$E$619)</f>
        <v>0</v>
      </c>
      <c r="G164" s="69">
        <f>SUMIF('PE2017'!$A$7:$A$619,'OP IFG'!B164,'PE2017'!$F$7:$F$619)</f>
        <v>0</v>
      </c>
      <c r="H164" s="69">
        <f>SUMIF('PE2017'!$A$7:$A$619,'OP IFG'!B164,'PE2017'!$G$7:$G$619)</f>
        <v>0</v>
      </c>
      <c r="I164" s="69">
        <f>SUMIF('PE2017'!$A$7:$A$619,'OP IFG'!B164,'PE2017'!$H$7:$H$619)</f>
        <v>0</v>
      </c>
      <c r="J164" s="69">
        <f>SUMIF('PE2017'!$A$7:$A$619,'OP IFG'!B164,'PE2017'!$I$7:$I$619)</f>
        <v>0</v>
      </c>
      <c r="K164" s="69">
        <f>SUMIF('PE2017'!$A$7:$A$619,'OP IFG'!B164,'PE2017'!$J$7:$J$619)</f>
        <v>0</v>
      </c>
      <c r="L164" s="69">
        <f>SUMIF('PE2017'!$A$7:$A$619,'OP IFG'!B164,'PE2017'!$K$7:$K$619)</f>
        <v>0</v>
      </c>
      <c r="M164" s="69">
        <f>SUMIF('PE2017'!$A$7:$A$619,'OP IFG'!B164,'PE2017'!$L$7:$L$619)</f>
        <v>0</v>
      </c>
      <c r="N164" s="69">
        <f>SUMIF('PE2017'!$A$7:$A$619,'OP IFG'!B164,'PE2017'!$M$7:$M$619)</f>
        <v>0</v>
      </c>
      <c r="O164" s="69">
        <f>SUMIF('PE2017'!$A$7:$A$619,'OP IFG'!B164,'PE2017'!N$7:$N$619)</f>
        <v>0</v>
      </c>
      <c r="P164" s="69">
        <f>SUMIF('PE2017'!$A$7:$A$619,'OP IFG'!B154,'PE2017'!$O$7:$O$619)</f>
        <v>0</v>
      </c>
      <c r="Q164" s="70">
        <f>SUM(E164:P164)</f>
        <v>0</v>
      </c>
    </row>
    <row r="165" spans="1:17" ht="17.25" customHeight="1">
      <c r="B165" s="68">
        <v>32302</v>
      </c>
      <c r="C165" s="108" t="s">
        <v>223</v>
      </c>
      <c r="D165" s="109"/>
      <c r="E165" s="69">
        <f>SUMIF('PE2017'!$A$7:$A$619,'OP IFG'!B165,'PE2017'!$D$7:$D$619)</f>
        <v>0</v>
      </c>
      <c r="F165" s="69">
        <f>SUMIF('PE2017'!$A$7:$A$619,'OP IFG'!B165,'PE2017'!$E$7:$E$619)</f>
        <v>0</v>
      </c>
      <c r="G165" s="69">
        <f>SUMIF('PE2017'!$A$7:$A$619,'OP IFG'!B165,'PE2017'!$F$7:$F$619)</f>
        <v>0</v>
      </c>
      <c r="H165" s="69">
        <f>SUMIF('PE2017'!$A$7:$A$619,'OP IFG'!B165,'PE2017'!$G$7:$G$619)</f>
        <v>0</v>
      </c>
      <c r="I165" s="69">
        <f>SUMIF('PE2017'!$A$7:$A$619,'OP IFG'!B165,'PE2017'!$H$7:$H$619)</f>
        <v>0</v>
      </c>
      <c r="J165" s="69">
        <f>SUMIF('PE2017'!$A$7:$A$619,'OP IFG'!B165,'PE2017'!$I$7:$I$619)</f>
        <v>0</v>
      </c>
      <c r="K165" s="69">
        <f>SUMIF('PE2017'!$A$7:$A$619,'OP IFG'!B165,'PE2017'!$J$7:$J$619)</f>
        <v>0</v>
      </c>
      <c r="L165" s="69">
        <f>SUMIF('PE2017'!$A$7:$A$619,'OP IFG'!B165,'PE2017'!$K$7:$K$619)</f>
        <v>0</v>
      </c>
      <c r="M165" s="69">
        <f>SUMIF('PE2017'!$A$7:$A$619,'OP IFG'!B165,'PE2017'!$L$7:$L$619)</f>
        <v>0</v>
      </c>
      <c r="N165" s="69">
        <f>SUMIF('PE2017'!$A$7:$A$619,'OP IFG'!B165,'PE2017'!$M$7:$M$619)</f>
        <v>0</v>
      </c>
      <c r="O165" s="69">
        <f>SUMIF('PE2017'!$A$7:$A$619,'OP IFG'!B165,'PE2017'!N$7:$N$619)</f>
        <v>0</v>
      </c>
      <c r="P165" s="69">
        <f>SUMIF('PE2017'!$A$7:$A$619,'OP IFG'!B155,'PE2017'!$O$7:$O$619)</f>
        <v>0</v>
      </c>
      <c r="Q165" s="70">
        <f>SUM(E165:P165)</f>
        <v>0</v>
      </c>
    </row>
    <row r="166" spans="1:17" s="54" customFormat="1" ht="17.25" customHeight="1">
      <c r="A166" s="82"/>
      <c r="B166" s="66">
        <v>325</v>
      </c>
      <c r="C166" s="110" t="s">
        <v>224</v>
      </c>
      <c r="D166" s="111"/>
      <c r="E166" s="71">
        <f t="shared" ref="E166:Q166" si="80">E167</f>
        <v>0</v>
      </c>
      <c r="F166" s="71">
        <f t="shared" si="80"/>
        <v>0</v>
      </c>
      <c r="G166" s="71">
        <f t="shared" si="80"/>
        <v>0</v>
      </c>
      <c r="H166" s="71">
        <f t="shared" si="80"/>
        <v>0</v>
      </c>
      <c r="I166" s="71">
        <f t="shared" si="80"/>
        <v>0</v>
      </c>
      <c r="J166" s="71">
        <f t="shared" si="80"/>
        <v>0</v>
      </c>
      <c r="K166" s="71">
        <f t="shared" si="80"/>
        <v>0</v>
      </c>
      <c r="L166" s="71">
        <f t="shared" si="80"/>
        <v>0</v>
      </c>
      <c r="M166" s="71">
        <f t="shared" si="80"/>
        <v>0</v>
      </c>
      <c r="N166" s="71">
        <f t="shared" si="80"/>
        <v>0</v>
      </c>
      <c r="O166" s="71">
        <f t="shared" si="80"/>
        <v>0</v>
      </c>
      <c r="P166" s="71">
        <f t="shared" si="80"/>
        <v>0</v>
      </c>
      <c r="Q166" s="71">
        <f t="shared" si="80"/>
        <v>0</v>
      </c>
    </row>
    <row r="167" spans="1:17" ht="17.25" customHeight="1">
      <c r="B167" s="68">
        <v>32501</v>
      </c>
      <c r="C167" s="108" t="s">
        <v>225</v>
      </c>
      <c r="D167" s="109"/>
      <c r="E167" s="69">
        <f>SUMIF('PE2017'!$A$7:$A$619,'OP IFG'!B167,'PE2017'!$D$7:$D$619)</f>
        <v>0</v>
      </c>
      <c r="F167" s="69">
        <f>SUMIF('PE2017'!$A$7:$A$619,'OP IFG'!B167,'PE2017'!$E$7:$E$619)</f>
        <v>0</v>
      </c>
      <c r="G167" s="69">
        <f>SUMIF('PE2017'!$A$7:$A$619,'OP IFG'!B167,'PE2017'!$F$7:$F$619)</f>
        <v>0</v>
      </c>
      <c r="H167" s="69">
        <f>SUMIF('PE2017'!$A$7:$A$619,'OP IFG'!B167,'PE2017'!$G$7:$G$619)</f>
        <v>0</v>
      </c>
      <c r="I167" s="69">
        <f>SUMIF('PE2017'!$A$7:$A$619,'OP IFG'!B167,'PE2017'!$H$7:$H$619)</f>
        <v>0</v>
      </c>
      <c r="J167" s="69">
        <f>SUMIF('PE2017'!$A$7:$A$619,'OP IFG'!B167,'PE2017'!$I$7:$I$619)</f>
        <v>0</v>
      </c>
      <c r="K167" s="69">
        <f>SUMIF('PE2017'!$A$7:$A$619,'OP IFG'!B167,'PE2017'!$J$7:$J$619)</f>
        <v>0</v>
      </c>
      <c r="L167" s="69">
        <f>SUMIF('PE2017'!$A$7:$A$619,'OP IFG'!B167,'PE2017'!$K$7:$K$619)</f>
        <v>0</v>
      </c>
      <c r="M167" s="69">
        <f>SUMIF('PE2017'!$A$7:$A$619,'OP IFG'!B167,'PE2017'!$L$7:$L$619)</f>
        <v>0</v>
      </c>
      <c r="N167" s="69">
        <f>SUMIF('PE2017'!$A$7:$A$619,'OP IFG'!B167,'PE2017'!$M$7:$M$619)</f>
        <v>0</v>
      </c>
      <c r="O167" s="69">
        <f>SUMIF('PE2017'!$A$7:$A$619,'OP IFG'!B167,'PE2017'!N$7:$N$619)</f>
        <v>0</v>
      </c>
      <c r="P167" s="69">
        <f>SUMIF('PE2017'!$A$7:$A$619,'OP IFG'!B157,'PE2017'!$O$7:$O$619)</f>
        <v>0</v>
      </c>
      <c r="Q167" s="70">
        <f>SUM(E167:P167)</f>
        <v>0</v>
      </c>
    </row>
    <row r="168" spans="1:17" s="54" customFormat="1" ht="18.75" customHeight="1">
      <c r="A168" s="82"/>
      <c r="B168" s="66">
        <v>326</v>
      </c>
      <c r="C168" s="110" t="s">
        <v>226</v>
      </c>
      <c r="D168" s="111"/>
      <c r="E168" s="71">
        <f t="shared" ref="E168:Q168" si="81">E169</f>
        <v>0</v>
      </c>
      <c r="F168" s="71">
        <f t="shared" si="81"/>
        <v>0</v>
      </c>
      <c r="G168" s="71">
        <f t="shared" si="81"/>
        <v>0</v>
      </c>
      <c r="H168" s="71">
        <f t="shared" si="81"/>
        <v>0</v>
      </c>
      <c r="I168" s="71">
        <f t="shared" si="81"/>
        <v>0</v>
      </c>
      <c r="J168" s="71">
        <f t="shared" si="81"/>
        <v>0</v>
      </c>
      <c r="K168" s="71">
        <f t="shared" si="81"/>
        <v>0</v>
      </c>
      <c r="L168" s="71">
        <f t="shared" si="81"/>
        <v>0</v>
      </c>
      <c r="M168" s="71">
        <f t="shared" si="81"/>
        <v>0</v>
      </c>
      <c r="N168" s="71">
        <f t="shared" si="81"/>
        <v>0</v>
      </c>
      <c r="O168" s="71">
        <f t="shared" si="81"/>
        <v>0</v>
      </c>
      <c r="P168" s="71">
        <f t="shared" si="81"/>
        <v>0</v>
      </c>
      <c r="Q168" s="71">
        <f t="shared" si="81"/>
        <v>0</v>
      </c>
    </row>
    <row r="169" spans="1:17" ht="18.75" customHeight="1">
      <c r="B169" s="68">
        <v>32601</v>
      </c>
      <c r="C169" s="108" t="s">
        <v>227</v>
      </c>
      <c r="D169" s="109"/>
      <c r="E169" s="69">
        <f>SUMIF('PE2017'!$A$7:$A$619,'OP IFG'!B169,'PE2017'!$D$7:$D$619)</f>
        <v>0</v>
      </c>
      <c r="F169" s="69">
        <f>SUMIF('PE2017'!$A$7:$A$619,'OP IFG'!B169,'PE2017'!$E$7:$E$619)</f>
        <v>0</v>
      </c>
      <c r="G169" s="69">
        <f>SUMIF('PE2017'!$A$7:$A$619,'OP IFG'!B169,'PE2017'!$F$7:$F$619)</f>
        <v>0</v>
      </c>
      <c r="H169" s="69">
        <f>SUMIF('PE2017'!$A$7:$A$619,'OP IFG'!B169,'PE2017'!$G$7:$G$619)</f>
        <v>0</v>
      </c>
      <c r="I169" s="69">
        <f>SUMIF('PE2017'!$A$7:$A$619,'OP IFG'!B169,'PE2017'!$H$7:$H$619)</f>
        <v>0</v>
      </c>
      <c r="J169" s="69">
        <f>SUMIF('PE2017'!$A$7:$A$619,'OP IFG'!B169,'PE2017'!$I$7:$I$619)</f>
        <v>0</v>
      </c>
      <c r="K169" s="69">
        <f>SUMIF('PE2017'!$A$7:$A$619,'OP IFG'!B169,'PE2017'!$J$7:$J$619)</f>
        <v>0</v>
      </c>
      <c r="L169" s="69">
        <f>SUMIF('PE2017'!$A$7:$A$619,'OP IFG'!B169,'PE2017'!$K$7:$K$619)</f>
        <v>0</v>
      </c>
      <c r="M169" s="69">
        <f>SUMIF('PE2017'!$A$7:$A$619,'OP IFG'!B169,'PE2017'!$L$7:$L$619)</f>
        <v>0</v>
      </c>
      <c r="N169" s="69">
        <f>SUMIF('PE2017'!$A$7:$A$619,'OP IFG'!B169,'PE2017'!$M$7:$M$619)</f>
        <v>0</v>
      </c>
      <c r="O169" s="69">
        <f>SUMIF('PE2017'!$A$7:$A$619,'OP IFG'!B169,'PE2017'!N$7:$N$619)</f>
        <v>0</v>
      </c>
      <c r="P169" s="69">
        <f>SUMIF('PE2017'!$A$7:$A$619,'OP IFG'!B159,'PE2017'!$O$7:$O$619)</f>
        <v>0</v>
      </c>
      <c r="Q169" s="70">
        <f>SUM(E169:P169)</f>
        <v>0</v>
      </c>
    </row>
    <row r="170" spans="1:17" s="54" customFormat="1" ht="18.75" customHeight="1">
      <c r="A170" s="82"/>
      <c r="B170" s="66" t="s">
        <v>228</v>
      </c>
      <c r="C170" s="110" t="s">
        <v>229</v>
      </c>
      <c r="D170" s="111"/>
      <c r="E170" s="71">
        <f t="shared" ref="E170:Q170" si="82">E171</f>
        <v>0</v>
      </c>
      <c r="F170" s="71">
        <f t="shared" si="82"/>
        <v>50000</v>
      </c>
      <c r="G170" s="71">
        <f t="shared" si="82"/>
        <v>0</v>
      </c>
      <c r="H170" s="71">
        <f t="shared" si="82"/>
        <v>0</v>
      </c>
      <c r="I170" s="71">
        <f t="shared" si="82"/>
        <v>0</v>
      </c>
      <c r="J170" s="71">
        <f t="shared" si="82"/>
        <v>0</v>
      </c>
      <c r="K170" s="71">
        <f t="shared" si="82"/>
        <v>0</v>
      </c>
      <c r="L170" s="71">
        <f t="shared" si="82"/>
        <v>0</v>
      </c>
      <c r="M170" s="71">
        <f t="shared" si="82"/>
        <v>0</v>
      </c>
      <c r="N170" s="71">
        <f t="shared" si="82"/>
        <v>0</v>
      </c>
      <c r="O170" s="71">
        <f t="shared" si="82"/>
        <v>0</v>
      </c>
      <c r="P170" s="71">
        <f t="shared" si="82"/>
        <v>9200</v>
      </c>
      <c r="Q170" s="71">
        <f t="shared" si="82"/>
        <v>59200</v>
      </c>
    </row>
    <row r="171" spans="1:17" ht="18.75" customHeight="1">
      <c r="B171" s="68" t="s">
        <v>230</v>
      </c>
      <c r="C171" s="108" t="s">
        <v>231</v>
      </c>
      <c r="D171" s="109"/>
      <c r="E171" s="69">
        <f>SUMIF('PE2017'!$A$7:$A$619,'OP IFG'!B171,'PE2017'!$D$7:$D$619)</f>
        <v>0</v>
      </c>
      <c r="F171" s="69">
        <f>SUMIF('PE2017'!$A$7:$A$619,'OP IFG'!B171,'PE2017'!$E$7:$E$619)</f>
        <v>50000</v>
      </c>
      <c r="G171" s="69">
        <f>SUMIF('PE2017'!$A$7:$A$619,'OP IFG'!B171,'PE2017'!$F$7:$F$619)</f>
        <v>0</v>
      </c>
      <c r="H171" s="69">
        <f>SUMIF('PE2017'!$A$7:$A$619,'OP IFG'!B171,'PE2017'!$G$7:$G$619)</f>
        <v>0</v>
      </c>
      <c r="I171" s="69">
        <f>SUMIF('PE2017'!$A$7:$A$619,'OP IFG'!B171,'PE2017'!$H$7:$H$619)</f>
        <v>0</v>
      </c>
      <c r="J171" s="69">
        <f>SUMIF('PE2017'!$A$7:$A$619,'OP IFG'!B171,'PE2017'!$I$7:$I$619)</f>
        <v>0</v>
      </c>
      <c r="K171" s="69">
        <f>SUMIF('PE2017'!$A$7:$A$619,'OP IFG'!B171,'PE2017'!$J$7:$J$619)</f>
        <v>0</v>
      </c>
      <c r="L171" s="69">
        <f>SUMIF('PE2017'!$A$7:$A$619,'OP IFG'!B171,'PE2017'!$K$7:$K$619)</f>
        <v>0</v>
      </c>
      <c r="M171" s="69">
        <f>SUMIF('PE2017'!$A$7:$A$619,'OP IFG'!B171,'PE2017'!$L$7:$L$619)</f>
        <v>0</v>
      </c>
      <c r="N171" s="69">
        <f>SUMIF('PE2017'!$A$7:$A$619,'OP IFG'!B171,'PE2017'!$M$7:$M$619)</f>
        <v>0</v>
      </c>
      <c r="O171" s="69">
        <f>SUMIF('PE2017'!$A$7:$A$619,'OP IFG'!B171,'PE2017'!N$7:$N$619)</f>
        <v>0</v>
      </c>
      <c r="P171" s="69">
        <f>SUMIF('PE2017'!$A$7:$A$619,'OP IFG'!B161,'PE2017'!$O$7:$O$619)</f>
        <v>9200</v>
      </c>
      <c r="Q171" s="70">
        <f>SUM(E171:P171)</f>
        <v>59200</v>
      </c>
    </row>
    <row r="172" spans="1:17" s="54" customFormat="1" ht="18.75" customHeight="1">
      <c r="A172" s="82"/>
      <c r="B172" s="66" t="s">
        <v>232</v>
      </c>
      <c r="C172" s="110" t="s">
        <v>233</v>
      </c>
      <c r="D172" s="111"/>
      <c r="E172" s="71">
        <f t="shared" ref="E172:Q172" si="83">SUM(E173:E176)</f>
        <v>0</v>
      </c>
      <c r="F172" s="71">
        <f t="shared" si="83"/>
        <v>0</v>
      </c>
      <c r="G172" s="71">
        <f t="shared" si="83"/>
        <v>0</v>
      </c>
      <c r="H172" s="71">
        <f t="shared" si="83"/>
        <v>0</v>
      </c>
      <c r="I172" s="71">
        <f t="shared" si="83"/>
        <v>0</v>
      </c>
      <c r="J172" s="71">
        <f t="shared" si="83"/>
        <v>0</v>
      </c>
      <c r="K172" s="71">
        <f t="shared" si="83"/>
        <v>0</v>
      </c>
      <c r="L172" s="71">
        <f t="shared" si="83"/>
        <v>0</v>
      </c>
      <c r="M172" s="71">
        <f t="shared" si="83"/>
        <v>0</v>
      </c>
      <c r="N172" s="71">
        <f t="shared" si="83"/>
        <v>0</v>
      </c>
      <c r="O172" s="71">
        <f t="shared" si="83"/>
        <v>0</v>
      </c>
      <c r="P172" s="71">
        <f t="shared" si="83"/>
        <v>0</v>
      </c>
      <c r="Q172" s="71">
        <f t="shared" si="83"/>
        <v>0</v>
      </c>
    </row>
    <row r="173" spans="1:17" ht="18.75" customHeight="1">
      <c r="B173" s="68" t="s">
        <v>234</v>
      </c>
      <c r="C173" s="108" t="s">
        <v>235</v>
      </c>
      <c r="D173" s="109"/>
      <c r="E173" s="69">
        <f>SUMIF('PE2017'!$A$7:$A$619,'OP IFG'!B173,'PE2017'!$D$7:$D$619)</f>
        <v>0</v>
      </c>
      <c r="F173" s="69">
        <f>SUMIF('PE2017'!$A$7:$A$619,'OP IFG'!B173,'PE2017'!$E$7:$E$619)</f>
        <v>0</v>
      </c>
      <c r="G173" s="69">
        <f>SUMIF('PE2017'!$A$7:$A$619,'OP IFG'!B173,'PE2017'!$F$7:$F$619)</f>
        <v>0</v>
      </c>
      <c r="H173" s="69">
        <f>SUMIF('PE2017'!$A$7:$A$619,'OP IFG'!B173,'PE2017'!$G$7:$G$619)</f>
        <v>0</v>
      </c>
      <c r="I173" s="69">
        <f>SUMIF('PE2017'!$A$7:$A$619,'OP IFG'!B173,'PE2017'!$H$7:$H$619)</f>
        <v>0</v>
      </c>
      <c r="J173" s="69">
        <f>SUMIF('PE2017'!$A$7:$A$619,'OP IFG'!B173,'PE2017'!$I$7:$I$619)</f>
        <v>0</v>
      </c>
      <c r="K173" s="69">
        <f>SUMIF('PE2017'!$A$7:$A$619,'OP IFG'!B173,'PE2017'!$J$7:$J$619)</f>
        <v>0</v>
      </c>
      <c r="L173" s="69">
        <f>SUMIF('PE2017'!$A$7:$A$619,'OP IFG'!B173,'PE2017'!$K$7:$K$619)</f>
        <v>0</v>
      </c>
      <c r="M173" s="69">
        <f>SUMIF('PE2017'!$A$7:$A$619,'OP IFG'!B173,'PE2017'!$L$7:$L$619)</f>
        <v>0</v>
      </c>
      <c r="N173" s="69">
        <f>SUMIF('PE2017'!$A$7:$A$619,'OP IFG'!B173,'PE2017'!$M$7:$M$619)</f>
        <v>0</v>
      </c>
      <c r="O173" s="69">
        <f>SUMIF('PE2017'!$A$7:$A$619,'OP IFG'!B173,'PE2017'!N$7:$N$619)</f>
        <v>0</v>
      </c>
      <c r="P173" s="69">
        <f>SUMIF('PE2017'!$A$7:$A$619,'OP IFG'!B163,'PE2017'!$O$7:$O$619)</f>
        <v>0</v>
      </c>
      <c r="Q173" s="70">
        <f>SUM(E173:P173)</f>
        <v>0</v>
      </c>
    </row>
    <row r="174" spans="1:17" ht="18.75" customHeight="1">
      <c r="B174" s="68" t="s">
        <v>236</v>
      </c>
      <c r="C174" s="108" t="s">
        <v>237</v>
      </c>
      <c r="D174" s="109"/>
      <c r="E174" s="69">
        <f>SUMIF('PE2017'!$A$7:$A$619,'OP IFG'!B174,'PE2017'!$D$7:$D$619)</f>
        <v>0</v>
      </c>
      <c r="F174" s="69">
        <f>SUMIF('PE2017'!$A$7:$A$619,'OP IFG'!B174,'PE2017'!$E$7:$E$619)</f>
        <v>0</v>
      </c>
      <c r="G174" s="69">
        <f>SUMIF('PE2017'!$A$7:$A$619,'OP IFG'!B174,'PE2017'!$F$7:$F$619)</f>
        <v>0</v>
      </c>
      <c r="H174" s="69">
        <f>SUMIF('PE2017'!$A$7:$A$619,'OP IFG'!B174,'PE2017'!$G$7:$G$619)</f>
        <v>0</v>
      </c>
      <c r="I174" s="69">
        <f>SUMIF('PE2017'!$A$7:$A$619,'OP IFG'!B174,'PE2017'!$H$7:$H$619)</f>
        <v>0</v>
      </c>
      <c r="J174" s="69">
        <f>SUMIF('PE2017'!$A$7:$A$619,'OP IFG'!B174,'PE2017'!$I$7:$I$619)</f>
        <v>0</v>
      </c>
      <c r="K174" s="69">
        <f>SUMIF('PE2017'!$A$7:$A$619,'OP IFG'!B174,'PE2017'!$J$7:$J$619)</f>
        <v>0</v>
      </c>
      <c r="L174" s="69">
        <f>SUMIF('PE2017'!$A$7:$A$619,'OP IFG'!B174,'PE2017'!$K$7:$K$619)</f>
        <v>0</v>
      </c>
      <c r="M174" s="69">
        <f>SUMIF('PE2017'!$A$7:$A$619,'OP IFG'!B174,'PE2017'!$L$7:$L$619)</f>
        <v>0</v>
      </c>
      <c r="N174" s="69">
        <f>SUMIF('PE2017'!$A$7:$A$619,'OP IFG'!B174,'PE2017'!$M$7:$M$619)</f>
        <v>0</v>
      </c>
      <c r="O174" s="69">
        <f>SUMIF('PE2017'!$A$7:$A$619,'OP IFG'!B174,'PE2017'!N$7:$N$619)</f>
        <v>0</v>
      </c>
      <c r="P174" s="69">
        <f>SUMIF('PE2017'!$A$7:$A$619,'OP IFG'!B164,'PE2017'!$O$7:$O$619)</f>
        <v>0</v>
      </c>
      <c r="Q174" s="70">
        <f>SUM(E174:P174)</f>
        <v>0</v>
      </c>
    </row>
    <row r="175" spans="1:17" ht="18.75" customHeight="1">
      <c r="B175" s="68" t="s">
        <v>238</v>
      </c>
      <c r="C175" s="108" t="s">
        <v>239</v>
      </c>
      <c r="D175" s="109"/>
      <c r="E175" s="69">
        <f>SUMIF('PE2017'!$A$7:$A$619,'OP IFG'!B175,'PE2017'!$D$7:$D$619)</f>
        <v>0</v>
      </c>
      <c r="F175" s="69">
        <f>SUMIF('PE2017'!$A$7:$A$619,'OP IFG'!B175,'PE2017'!$E$7:$E$619)</f>
        <v>0</v>
      </c>
      <c r="G175" s="69">
        <f>SUMIF('PE2017'!$A$7:$A$619,'OP IFG'!B175,'PE2017'!$F$7:$F$619)</f>
        <v>0</v>
      </c>
      <c r="H175" s="69">
        <f>SUMIF('PE2017'!$A$7:$A$619,'OP IFG'!B175,'PE2017'!$G$7:$G$619)</f>
        <v>0</v>
      </c>
      <c r="I175" s="69">
        <f>SUMIF('PE2017'!$A$7:$A$619,'OP IFG'!B175,'PE2017'!$H$7:$H$619)</f>
        <v>0</v>
      </c>
      <c r="J175" s="69">
        <f>SUMIF('PE2017'!$A$7:$A$619,'OP IFG'!B175,'PE2017'!$I$7:$I$619)</f>
        <v>0</v>
      </c>
      <c r="K175" s="69">
        <f>SUMIF('PE2017'!$A$7:$A$619,'OP IFG'!B175,'PE2017'!$J$7:$J$619)</f>
        <v>0</v>
      </c>
      <c r="L175" s="69">
        <f>SUMIF('PE2017'!$A$7:$A$619,'OP IFG'!B175,'PE2017'!$K$7:$K$619)</f>
        <v>0</v>
      </c>
      <c r="M175" s="69">
        <f>SUMIF('PE2017'!$A$7:$A$619,'OP IFG'!B175,'PE2017'!$L$7:$L$619)</f>
        <v>0</v>
      </c>
      <c r="N175" s="69">
        <f>SUMIF('PE2017'!$A$7:$A$619,'OP IFG'!B175,'PE2017'!$M$7:$M$619)</f>
        <v>0</v>
      </c>
      <c r="O175" s="69">
        <f>SUMIF('PE2017'!$A$7:$A$619,'OP IFG'!B175,'PE2017'!N$7:$N$619)</f>
        <v>0</v>
      </c>
      <c r="P175" s="69">
        <f>SUMIF('PE2017'!$A$7:$A$619,'OP IFG'!B165,'PE2017'!$O$7:$O$619)</f>
        <v>0</v>
      </c>
      <c r="Q175" s="70">
        <f>SUM(E175:P175)</f>
        <v>0</v>
      </c>
    </row>
    <row r="176" spans="1:17" ht="18.75" customHeight="1">
      <c r="B176" s="68" t="s">
        <v>240</v>
      </c>
      <c r="C176" s="108" t="s">
        <v>241</v>
      </c>
      <c r="D176" s="109"/>
      <c r="E176" s="69">
        <f>SUMIF('PE2017'!$A$7:$A$619,'OP IFG'!B176,'PE2017'!$D$7:$D$619)</f>
        <v>0</v>
      </c>
      <c r="F176" s="69">
        <f>SUMIF('PE2017'!$A$7:$A$619,'OP IFG'!B176,'PE2017'!$E$7:$E$619)</f>
        <v>0</v>
      </c>
      <c r="G176" s="69">
        <f>SUMIF('PE2017'!$A$7:$A$619,'OP IFG'!B176,'PE2017'!$F$7:$F$619)</f>
        <v>0</v>
      </c>
      <c r="H176" s="69">
        <f>SUMIF('PE2017'!$A$7:$A$619,'OP IFG'!B176,'PE2017'!$G$7:$G$619)</f>
        <v>0</v>
      </c>
      <c r="I176" s="69">
        <f>SUMIF('PE2017'!$A$7:$A$619,'OP IFG'!B176,'PE2017'!$H$7:$H$619)</f>
        <v>0</v>
      </c>
      <c r="J176" s="69">
        <f>SUMIF('PE2017'!$A$7:$A$619,'OP IFG'!B176,'PE2017'!$I$7:$I$619)</f>
        <v>0</v>
      </c>
      <c r="K176" s="69">
        <f>SUMIF('PE2017'!$A$7:$A$619,'OP IFG'!B176,'PE2017'!$J$7:$J$619)</f>
        <v>0</v>
      </c>
      <c r="L176" s="69">
        <f>SUMIF('PE2017'!$A$7:$A$619,'OP IFG'!B176,'PE2017'!$K$7:$K$619)</f>
        <v>0</v>
      </c>
      <c r="M176" s="69">
        <f>SUMIF('PE2017'!$A$7:$A$619,'OP IFG'!B176,'PE2017'!$L$7:$L$619)</f>
        <v>0</v>
      </c>
      <c r="N176" s="69">
        <f>SUMIF('PE2017'!$A$7:$A$619,'OP IFG'!B176,'PE2017'!$M$7:$M$619)</f>
        <v>0</v>
      </c>
      <c r="O176" s="69">
        <f>SUMIF('PE2017'!$A$7:$A$619,'OP IFG'!B176,'PE2017'!N$7:$N$619)</f>
        <v>0</v>
      </c>
      <c r="P176" s="69">
        <f>SUMIF('PE2017'!$A$7:$A$619,'OP IFG'!B166,'PE2017'!$O$7:$O$619)</f>
        <v>0</v>
      </c>
      <c r="Q176" s="70">
        <f>SUM(E176:P176)</f>
        <v>0</v>
      </c>
    </row>
    <row r="177" spans="1:17" s="54" customFormat="1" ht="17.25" customHeight="1">
      <c r="A177" s="82"/>
      <c r="B177" s="66">
        <v>329</v>
      </c>
      <c r="C177" s="110" t="s">
        <v>242</v>
      </c>
      <c r="D177" s="111"/>
      <c r="E177" s="71">
        <f t="shared" ref="E177:Q177" si="84">E178</f>
        <v>0</v>
      </c>
      <c r="F177" s="71">
        <f t="shared" si="84"/>
        <v>0</v>
      </c>
      <c r="G177" s="71">
        <f t="shared" si="84"/>
        <v>0</v>
      </c>
      <c r="H177" s="71">
        <f t="shared" si="84"/>
        <v>0</v>
      </c>
      <c r="I177" s="71">
        <f t="shared" si="84"/>
        <v>0</v>
      </c>
      <c r="J177" s="71">
        <f t="shared" si="84"/>
        <v>0</v>
      </c>
      <c r="K177" s="71">
        <f t="shared" si="84"/>
        <v>0</v>
      </c>
      <c r="L177" s="71">
        <f t="shared" si="84"/>
        <v>0</v>
      </c>
      <c r="M177" s="71">
        <f t="shared" si="84"/>
        <v>0</v>
      </c>
      <c r="N177" s="71">
        <f t="shared" si="84"/>
        <v>0</v>
      </c>
      <c r="O177" s="71">
        <f t="shared" si="84"/>
        <v>0</v>
      </c>
      <c r="P177" s="71">
        <f t="shared" si="84"/>
        <v>0</v>
      </c>
      <c r="Q177" s="71">
        <f t="shared" si="84"/>
        <v>0</v>
      </c>
    </row>
    <row r="178" spans="1:17" ht="17.25" customHeight="1">
      <c r="B178" s="68">
        <v>32901</v>
      </c>
      <c r="C178" s="108" t="s">
        <v>243</v>
      </c>
      <c r="D178" s="109"/>
      <c r="E178" s="69">
        <f>SUMIF('PE2017'!$A$7:$A$619,'OP IFG'!B178,'PE2017'!$D$7:$D$619)</f>
        <v>0</v>
      </c>
      <c r="F178" s="69">
        <f>SUMIF('PE2017'!$A$7:$A$619,'OP IFG'!B178,'PE2017'!$E$7:$E$619)</f>
        <v>0</v>
      </c>
      <c r="G178" s="69">
        <f>SUMIF('PE2017'!$A$7:$A$619,'OP IFG'!B178,'PE2017'!$F$7:$F$619)</f>
        <v>0</v>
      </c>
      <c r="H178" s="69">
        <f>SUMIF('PE2017'!$A$7:$A$619,'OP IFG'!B178,'PE2017'!$G$7:$G$619)</f>
        <v>0</v>
      </c>
      <c r="I178" s="69">
        <f>SUMIF('PE2017'!$A$7:$A$619,'OP IFG'!B178,'PE2017'!$H$7:$H$619)</f>
        <v>0</v>
      </c>
      <c r="J178" s="69">
        <f>SUMIF('PE2017'!$A$7:$A$619,'OP IFG'!B178,'PE2017'!$I$7:$I$619)</f>
        <v>0</v>
      </c>
      <c r="K178" s="69">
        <f>SUMIF('PE2017'!$A$7:$A$619,'OP IFG'!B178,'PE2017'!$J$7:$J$619)</f>
        <v>0</v>
      </c>
      <c r="L178" s="69">
        <f>SUMIF('PE2017'!$A$7:$A$619,'OP IFG'!B178,'PE2017'!$K$7:$K$619)</f>
        <v>0</v>
      </c>
      <c r="M178" s="69">
        <f>SUMIF('PE2017'!$A$7:$A$619,'OP IFG'!B178,'PE2017'!$L$7:$L$619)</f>
        <v>0</v>
      </c>
      <c r="N178" s="69">
        <f>SUMIF('PE2017'!$A$7:$A$619,'OP IFG'!B178,'PE2017'!$M$7:$M$619)</f>
        <v>0</v>
      </c>
      <c r="O178" s="69">
        <f>SUMIF('PE2017'!$A$7:$A$619,'OP IFG'!B178,'PE2017'!N$7:$N$619)</f>
        <v>0</v>
      </c>
      <c r="P178" s="69">
        <f>SUMIF('PE2017'!$A$7:$A$619,'OP IFG'!B168,'PE2017'!$O$7:$O$619)</f>
        <v>0</v>
      </c>
      <c r="Q178" s="70">
        <f>SUM(E178:P178)</f>
        <v>0</v>
      </c>
    </row>
    <row r="179" spans="1:17" s="54" customFormat="1" ht="17.25" customHeight="1">
      <c r="A179" s="82"/>
      <c r="B179" s="66">
        <v>3300</v>
      </c>
      <c r="C179" s="110" t="s">
        <v>244</v>
      </c>
      <c r="D179" s="111"/>
      <c r="E179" s="71">
        <f t="shared" ref="E179:Q179" si="85">E180+E182+E184+E187+E189+E194</f>
        <v>10000</v>
      </c>
      <c r="F179" s="71">
        <f t="shared" si="85"/>
        <v>10000</v>
      </c>
      <c r="G179" s="71">
        <f t="shared" si="85"/>
        <v>10000</v>
      </c>
      <c r="H179" s="71">
        <f t="shared" si="85"/>
        <v>10000</v>
      </c>
      <c r="I179" s="71">
        <f t="shared" si="85"/>
        <v>10000</v>
      </c>
      <c r="J179" s="71">
        <f t="shared" si="85"/>
        <v>10000</v>
      </c>
      <c r="K179" s="71">
        <f t="shared" si="85"/>
        <v>10000</v>
      </c>
      <c r="L179" s="71">
        <f t="shared" si="85"/>
        <v>10000</v>
      </c>
      <c r="M179" s="71">
        <f t="shared" si="85"/>
        <v>10000</v>
      </c>
      <c r="N179" s="71">
        <f t="shared" si="85"/>
        <v>10000</v>
      </c>
      <c r="O179" s="71">
        <f t="shared" si="85"/>
        <v>10000</v>
      </c>
      <c r="P179" s="71">
        <f t="shared" si="85"/>
        <v>23000</v>
      </c>
      <c r="Q179" s="71">
        <f t="shared" si="85"/>
        <v>133000</v>
      </c>
    </row>
    <row r="180" spans="1:17" s="54" customFormat="1" ht="17.25" customHeight="1">
      <c r="A180" s="82"/>
      <c r="B180" s="66">
        <v>331</v>
      </c>
      <c r="C180" s="110" t="s">
        <v>245</v>
      </c>
      <c r="D180" s="111"/>
      <c r="E180" s="71">
        <f t="shared" ref="E180:Q180" si="86">E181</f>
        <v>10000</v>
      </c>
      <c r="F180" s="71">
        <f t="shared" si="86"/>
        <v>10000</v>
      </c>
      <c r="G180" s="71">
        <f t="shared" si="86"/>
        <v>10000</v>
      </c>
      <c r="H180" s="71">
        <f t="shared" si="86"/>
        <v>10000</v>
      </c>
      <c r="I180" s="71">
        <f t="shared" si="86"/>
        <v>10000</v>
      </c>
      <c r="J180" s="71">
        <f t="shared" si="86"/>
        <v>10000</v>
      </c>
      <c r="K180" s="71">
        <f t="shared" si="86"/>
        <v>10000</v>
      </c>
      <c r="L180" s="71">
        <f t="shared" si="86"/>
        <v>10000</v>
      </c>
      <c r="M180" s="71">
        <f t="shared" si="86"/>
        <v>10000</v>
      </c>
      <c r="N180" s="71">
        <f t="shared" si="86"/>
        <v>10000</v>
      </c>
      <c r="O180" s="71">
        <f t="shared" si="86"/>
        <v>10000</v>
      </c>
      <c r="P180" s="71">
        <f t="shared" si="86"/>
        <v>10000</v>
      </c>
      <c r="Q180" s="71">
        <f t="shared" si="86"/>
        <v>120000</v>
      </c>
    </row>
    <row r="181" spans="1:17" ht="17.25" customHeight="1">
      <c r="B181" s="68">
        <v>33101</v>
      </c>
      <c r="C181" s="108" t="s">
        <v>246</v>
      </c>
      <c r="D181" s="109"/>
      <c r="E181" s="69">
        <v>10000</v>
      </c>
      <c r="F181" s="69">
        <v>10000</v>
      </c>
      <c r="G181" s="69">
        <v>10000</v>
      </c>
      <c r="H181" s="69">
        <v>10000</v>
      </c>
      <c r="I181" s="69">
        <v>10000</v>
      </c>
      <c r="J181" s="69">
        <v>10000</v>
      </c>
      <c r="K181" s="69">
        <v>10000</v>
      </c>
      <c r="L181" s="69">
        <v>10000</v>
      </c>
      <c r="M181" s="69">
        <v>10000</v>
      </c>
      <c r="N181" s="69">
        <v>10000</v>
      </c>
      <c r="O181" s="69">
        <v>10000</v>
      </c>
      <c r="P181" s="69">
        <v>10000</v>
      </c>
      <c r="Q181" s="70">
        <f>SUM(E181:P181)</f>
        <v>120000</v>
      </c>
    </row>
    <row r="182" spans="1:17" s="54" customFormat="1" ht="24" customHeight="1">
      <c r="A182" s="82"/>
      <c r="B182" s="66" t="s">
        <v>247</v>
      </c>
      <c r="C182" s="110" t="s">
        <v>248</v>
      </c>
      <c r="D182" s="111"/>
      <c r="E182" s="71">
        <f t="shared" ref="E182:Q182" si="87">E183</f>
        <v>0</v>
      </c>
      <c r="F182" s="71">
        <f t="shared" si="87"/>
        <v>0</v>
      </c>
      <c r="G182" s="71">
        <f t="shared" si="87"/>
        <v>0</v>
      </c>
      <c r="H182" s="71">
        <f t="shared" si="87"/>
        <v>0</v>
      </c>
      <c r="I182" s="71">
        <f t="shared" si="87"/>
        <v>0</v>
      </c>
      <c r="J182" s="71">
        <f t="shared" si="87"/>
        <v>0</v>
      </c>
      <c r="K182" s="71">
        <f t="shared" si="87"/>
        <v>0</v>
      </c>
      <c r="L182" s="71">
        <f t="shared" si="87"/>
        <v>0</v>
      </c>
      <c r="M182" s="71">
        <f t="shared" si="87"/>
        <v>0</v>
      </c>
      <c r="N182" s="71">
        <f t="shared" si="87"/>
        <v>0</v>
      </c>
      <c r="O182" s="71">
        <f t="shared" si="87"/>
        <v>0</v>
      </c>
      <c r="P182" s="71">
        <f t="shared" si="87"/>
        <v>0</v>
      </c>
      <c r="Q182" s="71">
        <f t="shared" si="87"/>
        <v>0</v>
      </c>
    </row>
    <row r="183" spans="1:17" ht="17.25" customHeight="1">
      <c r="B183" s="68" t="s">
        <v>249</v>
      </c>
      <c r="C183" s="108" t="s">
        <v>250</v>
      </c>
      <c r="D183" s="109"/>
      <c r="E183" s="69">
        <f>SUMIF('PE2017'!$A$7:$A$619,'OP IFG'!B183,'PE2017'!$D$7:$D$619)</f>
        <v>0</v>
      </c>
      <c r="F183" s="69">
        <f>SUMIF('PE2017'!$A$7:$A$619,'OP IFG'!B183,'PE2017'!$E$7:$E$619)</f>
        <v>0</v>
      </c>
      <c r="G183" s="69">
        <f>SUMIF('PE2017'!$A$7:$A$619,'OP IFG'!B183,'PE2017'!$F$7:$F$619)</f>
        <v>0</v>
      </c>
      <c r="H183" s="69">
        <f>SUMIF('PE2017'!$A$7:$A$619,'OP IFG'!B183,'PE2017'!$G$7:$G$619)</f>
        <v>0</v>
      </c>
      <c r="I183" s="69">
        <f>SUMIF('PE2017'!$A$7:$A$619,'OP IFG'!B183,'PE2017'!$H$7:$H$619)</f>
        <v>0</v>
      </c>
      <c r="J183" s="69">
        <f>SUMIF('PE2017'!$A$7:$A$619,'OP IFG'!B183,'PE2017'!$I$7:$I$619)</f>
        <v>0</v>
      </c>
      <c r="K183" s="69">
        <f>SUMIF('PE2017'!$A$7:$A$619,'OP IFG'!B183,'PE2017'!$J$7:$J$619)</f>
        <v>0</v>
      </c>
      <c r="L183" s="69">
        <f>SUMIF('PE2017'!$A$7:$A$619,'OP IFG'!B183,'PE2017'!$K$7:$K$619)</f>
        <v>0</v>
      </c>
      <c r="M183" s="69">
        <f>SUMIF('PE2017'!$A$7:$A$619,'OP IFG'!B183,'PE2017'!$L$7:$L$619)</f>
        <v>0</v>
      </c>
      <c r="N183" s="69">
        <f>SUMIF('PE2017'!$A$7:$A$619,'OP IFG'!B183,'PE2017'!$M$7:$M$619)</f>
        <v>0</v>
      </c>
      <c r="O183" s="69">
        <f>SUMIF('PE2017'!$A$7:$A$619,'OP IFG'!B183,'PE2017'!N$7:$N$619)</f>
        <v>0</v>
      </c>
      <c r="P183" s="69">
        <f>SUMIF('PE2017'!$A$7:$A$619,'OP IFG'!B173,'PE2017'!$O$7:$O$619)</f>
        <v>0</v>
      </c>
      <c r="Q183" s="70">
        <f>SUM(E183:P183)</f>
        <v>0</v>
      </c>
    </row>
    <row r="184" spans="1:17" s="54" customFormat="1" ht="26.25" customHeight="1">
      <c r="A184" s="82"/>
      <c r="B184" s="66">
        <v>333</v>
      </c>
      <c r="C184" s="110" t="s">
        <v>251</v>
      </c>
      <c r="D184" s="111"/>
      <c r="E184" s="71">
        <f t="shared" ref="E184:Q184" si="88">SUM(E185:E186)</f>
        <v>0</v>
      </c>
      <c r="F184" s="71">
        <f t="shared" si="88"/>
        <v>0</v>
      </c>
      <c r="G184" s="71">
        <f t="shared" si="88"/>
        <v>0</v>
      </c>
      <c r="H184" s="71">
        <f t="shared" si="88"/>
        <v>0</v>
      </c>
      <c r="I184" s="71">
        <f t="shared" si="88"/>
        <v>0</v>
      </c>
      <c r="J184" s="71">
        <f t="shared" si="88"/>
        <v>0</v>
      </c>
      <c r="K184" s="71">
        <f t="shared" si="88"/>
        <v>0</v>
      </c>
      <c r="L184" s="71">
        <f t="shared" si="88"/>
        <v>0</v>
      </c>
      <c r="M184" s="71">
        <f t="shared" si="88"/>
        <v>0</v>
      </c>
      <c r="N184" s="71">
        <f t="shared" si="88"/>
        <v>0</v>
      </c>
      <c r="O184" s="71">
        <f t="shared" si="88"/>
        <v>0</v>
      </c>
      <c r="P184" s="71">
        <f t="shared" si="88"/>
        <v>0</v>
      </c>
      <c r="Q184" s="71">
        <f t="shared" si="88"/>
        <v>0</v>
      </c>
    </row>
    <row r="185" spans="1:17" ht="17.25" customHeight="1">
      <c r="B185" s="68">
        <v>33301</v>
      </c>
      <c r="C185" s="108" t="s">
        <v>252</v>
      </c>
      <c r="D185" s="109"/>
      <c r="E185" s="69">
        <f>SUMIF('PE2017'!$A$7:$A$619,'OP IFG'!B185,'PE2017'!$D$7:$D$619)</f>
        <v>0</v>
      </c>
      <c r="F185" s="69">
        <f>SUMIF('PE2017'!$A$7:$A$619,'OP IFG'!B185,'PE2017'!$E$7:$E$619)</f>
        <v>0</v>
      </c>
      <c r="G185" s="69">
        <f>SUMIF('PE2017'!$A$7:$A$619,'OP IFG'!B185,'PE2017'!$F$7:$F$619)</f>
        <v>0</v>
      </c>
      <c r="H185" s="69">
        <f>SUMIF('PE2017'!$A$7:$A$619,'OP IFG'!B185,'PE2017'!$G$7:$G$619)</f>
        <v>0</v>
      </c>
      <c r="I185" s="69">
        <f>SUMIF('PE2017'!$A$7:$A$619,'OP IFG'!B185,'PE2017'!$H$7:$H$619)</f>
        <v>0</v>
      </c>
      <c r="J185" s="69">
        <f>SUMIF('PE2017'!$A$7:$A$619,'OP IFG'!B185,'PE2017'!$I$7:$I$619)</f>
        <v>0</v>
      </c>
      <c r="K185" s="69">
        <f>SUMIF('PE2017'!$A$7:$A$619,'OP IFG'!B185,'PE2017'!$J$7:$J$619)</f>
        <v>0</v>
      </c>
      <c r="L185" s="69">
        <f>SUMIF('PE2017'!$A$7:$A$619,'OP IFG'!B185,'PE2017'!$K$7:$K$619)</f>
        <v>0</v>
      </c>
      <c r="M185" s="69">
        <f>SUMIF('PE2017'!$A$7:$A$619,'OP IFG'!B185,'PE2017'!$L$7:$L$619)</f>
        <v>0</v>
      </c>
      <c r="N185" s="69">
        <f>SUMIF('PE2017'!$A$7:$A$619,'OP IFG'!B185,'PE2017'!$M$7:$M$619)</f>
        <v>0</v>
      </c>
      <c r="O185" s="69">
        <f>SUMIF('PE2017'!$A$7:$A$619,'OP IFG'!B185,'PE2017'!N$7:$N$619)</f>
        <v>0</v>
      </c>
      <c r="P185" s="69">
        <f>SUMIF('PE2017'!$A$7:$A$619,'OP IFG'!B175,'PE2017'!$O$7:$O$619)</f>
        <v>0</v>
      </c>
      <c r="Q185" s="70">
        <f>SUM(E185:P185)</f>
        <v>0</v>
      </c>
    </row>
    <row r="186" spans="1:17" ht="17.25" customHeight="1">
      <c r="B186" s="68">
        <v>33302</v>
      </c>
      <c r="C186" s="108" t="s">
        <v>253</v>
      </c>
      <c r="D186" s="109"/>
      <c r="E186" s="69">
        <f>SUMIF('PE2017'!$A$7:$A$619,'OP IFG'!B186,'PE2017'!$D$7:$D$619)</f>
        <v>0</v>
      </c>
      <c r="F186" s="69">
        <f>SUMIF('PE2017'!$A$7:$A$619,'OP IFG'!B186,'PE2017'!$E$7:$E$619)</f>
        <v>0</v>
      </c>
      <c r="G186" s="69">
        <f>SUMIF('PE2017'!$A$7:$A$619,'OP IFG'!B186,'PE2017'!$F$7:$F$619)</f>
        <v>0</v>
      </c>
      <c r="H186" s="69">
        <f>SUMIF('PE2017'!$A$7:$A$619,'OP IFG'!B186,'PE2017'!$G$7:$G$619)</f>
        <v>0</v>
      </c>
      <c r="I186" s="69">
        <f>SUMIF('PE2017'!$A$7:$A$619,'OP IFG'!B186,'PE2017'!$H$7:$H$619)</f>
        <v>0</v>
      </c>
      <c r="J186" s="69">
        <f>SUMIF('PE2017'!$A$7:$A$619,'OP IFG'!B186,'PE2017'!$I$7:$I$619)</f>
        <v>0</v>
      </c>
      <c r="K186" s="69">
        <f>SUMIF('PE2017'!$A$7:$A$619,'OP IFG'!B186,'PE2017'!$J$7:$J$619)</f>
        <v>0</v>
      </c>
      <c r="L186" s="69">
        <f>SUMIF('PE2017'!$A$7:$A$619,'OP IFG'!B186,'PE2017'!$K$7:$K$619)</f>
        <v>0</v>
      </c>
      <c r="M186" s="69">
        <f>SUMIF('PE2017'!$A$7:$A$619,'OP IFG'!B186,'PE2017'!$L$7:$L$619)</f>
        <v>0</v>
      </c>
      <c r="N186" s="69">
        <f>SUMIF('PE2017'!$A$7:$A$619,'OP IFG'!B186,'PE2017'!$M$7:$M$619)</f>
        <v>0</v>
      </c>
      <c r="O186" s="69">
        <f>SUMIF('PE2017'!$A$7:$A$619,'OP IFG'!B186,'PE2017'!N$7:$N$619)</f>
        <v>0</v>
      </c>
      <c r="P186" s="69">
        <f>SUMIF('PE2017'!$A$7:$A$619,'OP IFG'!B176,'PE2017'!$O$7:$O$619)</f>
        <v>0</v>
      </c>
      <c r="Q186" s="70">
        <f>SUM(E186:P186)</f>
        <v>0</v>
      </c>
    </row>
    <row r="187" spans="1:17" s="54" customFormat="1" ht="17.25" customHeight="1">
      <c r="A187" s="82"/>
      <c r="B187" s="66">
        <v>334</v>
      </c>
      <c r="C187" s="110" t="s">
        <v>254</v>
      </c>
      <c r="D187" s="111"/>
      <c r="E187" s="71">
        <f t="shared" ref="E187:Q187" si="89">E188</f>
        <v>0</v>
      </c>
      <c r="F187" s="71">
        <f t="shared" si="89"/>
        <v>0</v>
      </c>
      <c r="G187" s="71">
        <f t="shared" si="89"/>
        <v>0</v>
      </c>
      <c r="H187" s="71">
        <f t="shared" si="89"/>
        <v>0</v>
      </c>
      <c r="I187" s="71">
        <f t="shared" si="89"/>
        <v>0</v>
      </c>
      <c r="J187" s="71">
        <f t="shared" si="89"/>
        <v>0</v>
      </c>
      <c r="K187" s="71">
        <f t="shared" si="89"/>
        <v>0</v>
      </c>
      <c r="L187" s="71">
        <f t="shared" si="89"/>
        <v>0</v>
      </c>
      <c r="M187" s="71">
        <f t="shared" si="89"/>
        <v>0</v>
      </c>
      <c r="N187" s="71">
        <f t="shared" si="89"/>
        <v>0</v>
      </c>
      <c r="O187" s="71">
        <f t="shared" si="89"/>
        <v>0</v>
      </c>
      <c r="P187" s="71">
        <f t="shared" si="89"/>
        <v>0</v>
      </c>
      <c r="Q187" s="71">
        <f t="shared" si="89"/>
        <v>0</v>
      </c>
    </row>
    <row r="188" spans="1:17" ht="17.25" customHeight="1">
      <c r="B188" s="68">
        <v>33401</v>
      </c>
      <c r="C188" s="108" t="s">
        <v>255</v>
      </c>
      <c r="D188" s="109"/>
      <c r="E188" s="69">
        <f>SUMIF('PE2017'!$A$7:$A$619,'OP IFG'!B188,'PE2017'!$D$7:$D$619)</f>
        <v>0</v>
      </c>
      <c r="F188" s="69">
        <f>SUMIF('PE2017'!$A$7:$A$619,'OP IFG'!B188,'PE2017'!$E$7:$E$619)</f>
        <v>0</v>
      </c>
      <c r="G188" s="69">
        <f>SUMIF('PE2017'!$A$7:$A$619,'OP IFG'!B188,'PE2017'!$F$7:$F$619)</f>
        <v>0</v>
      </c>
      <c r="H188" s="69">
        <f>SUMIF('PE2017'!$A$7:$A$619,'OP IFG'!B188,'PE2017'!$G$7:$G$619)</f>
        <v>0</v>
      </c>
      <c r="I188" s="69">
        <f>SUMIF('PE2017'!$A$7:$A$619,'OP IFG'!B188,'PE2017'!$H$7:$H$619)</f>
        <v>0</v>
      </c>
      <c r="J188" s="69">
        <f>SUMIF('PE2017'!$A$7:$A$619,'OP IFG'!B188,'PE2017'!$I$7:$I$619)</f>
        <v>0</v>
      </c>
      <c r="K188" s="69">
        <f>SUMIF('PE2017'!$A$7:$A$619,'OP IFG'!B188,'PE2017'!$J$7:$J$619)</f>
        <v>0</v>
      </c>
      <c r="L188" s="69">
        <f>SUMIF('PE2017'!$A$7:$A$619,'OP IFG'!B188,'PE2017'!$K$7:$K$619)</f>
        <v>0</v>
      </c>
      <c r="M188" s="69">
        <f>SUMIF('PE2017'!$A$7:$A$619,'OP IFG'!B188,'PE2017'!$L$7:$L$619)</f>
        <v>0</v>
      </c>
      <c r="N188" s="69">
        <f>SUMIF('PE2017'!$A$7:$A$619,'OP IFG'!B188,'PE2017'!$M$7:$M$619)</f>
        <v>0</v>
      </c>
      <c r="O188" s="69">
        <f>SUMIF('PE2017'!$A$7:$A$619,'OP IFG'!B188,'PE2017'!N$7:$N$619)</f>
        <v>0</v>
      </c>
      <c r="P188" s="69">
        <f>SUMIF('PE2017'!$A$7:$A$619,'OP IFG'!B178,'PE2017'!$O$7:$O$619)</f>
        <v>0</v>
      </c>
      <c r="Q188" s="70">
        <f>SUM(E188:P188)</f>
        <v>0</v>
      </c>
    </row>
    <row r="189" spans="1:17" s="54" customFormat="1" ht="26.25" customHeight="1">
      <c r="A189" s="82"/>
      <c r="B189" s="66">
        <v>336</v>
      </c>
      <c r="C189" s="110" t="s">
        <v>256</v>
      </c>
      <c r="D189" s="111"/>
      <c r="E189" s="71">
        <f t="shared" ref="E189:Q189" si="90">SUM(E190:E193)</f>
        <v>0</v>
      </c>
      <c r="F189" s="71">
        <f t="shared" si="90"/>
        <v>0</v>
      </c>
      <c r="G189" s="71">
        <f t="shared" si="90"/>
        <v>0</v>
      </c>
      <c r="H189" s="71">
        <f t="shared" si="90"/>
        <v>0</v>
      </c>
      <c r="I189" s="71">
        <f t="shared" si="90"/>
        <v>0</v>
      </c>
      <c r="J189" s="71">
        <f t="shared" si="90"/>
        <v>0</v>
      </c>
      <c r="K189" s="71">
        <f t="shared" si="90"/>
        <v>0</v>
      </c>
      <c r="L189" s="71">
        <f t="shared" si="90"/>
        <v>0</v>
      </c>
      <c r="M189" s="71">
        <f t="shared" si="90"/>
        <v>0</v>
      </c>
      <c r="N189" s="71">
        <f t="shared" si="90"/>
        <v>0</v>
      </c>
      <c r="O189" s="71">
        <f t="shared" si="90"/>
        <v>0</v>
      </c>
      <c r="P189" s="71">
        <f t="shared" si="90"/>
        <v>13000</v>
      </c>
      <c r="Q189" s="71">
        <f t="shared" si="90"/>
        <v>13000</v>
      </c>
    </row>
    <row r="190" spans="1:17" ht="17.25" customHeight="1">
      <c r="B190" s="68" t="s">
        <v>257</v>
      </c>
      <c r="C190" s="108" t="s">
        <v>258</v>
      </c>
      <c r="D190" s="109"/>
      <c r="E190" s="69">
        <f>SUMIF('PE2017'!$A$7:$A$619,'OP IFG'!B190,'PE2017'!$D$7:$D$619)</f>
        <v>0</v>
      </c>
      <c r="F190" s="69">
        <f>SUMIF('PE2017'!$A$7:$A$619,'OP IFG'!B190,'PE2017'!$E$7:$E$619)</f>
        <v>0</v>
      </c>
      <c r="G190" s="69">
        <f>SUMIF('PE2017'!$A$7:$A$619,'OP IFG'!B190,'PE2017'!$F$7:$F$619)</f>
        <v>0</v>
      </c>
      <c r="H190" s="69">
        <f>SUMIF('PE2017'!$A$7:$A$619,'OP IFG'!B190,'PE2017'!$G$7:$G$619)</f>
        <v>0</v>
      </c>
      <c r="I190" s="69">
        <f>SUMIF('PE2017'!$A$7:$A$619,'OP IFG'!B190,'PE2017'!$H$7:$H$619)</f>
        <v>0</v>
      </c>
      <c r="J190" s="69">
        <f>SUMIF('PE2017'!$A$7:$A$619,'OP IFG'!B190,'PE2017'!$I$7:$I$619)</f>
        <v>0</v>
      </c>
      <c r="K190" s="69">
        <f>SUMIF('PE2017'!$A$7:$A$619,'OP IFG'!B190,'PE2017'!$J$7:$J$619)</f>
        <v>0</v>
      </c>
      <c r="L190" s="69">
        <f>SUMIF('PE2017'!$A$7:$A$619,'OP IFG'!B190,'PE2017'!$K$7:$K$619)</f>
        <v>0</v>
      </c>
      <c r="M190" s="69">
        <f>SUMIF('PE2017'!$A$7:$A$619,'OP IFG'!B190,'PE2017'!$L$7:$L$619)</f>
        <v>0</v>
      </c>
      <c r="N190" s="69">
        <f>SUMIF('PE2017'!$A$7:$A$619,'OP IFG'!B190,'PE2017'!$M$7:$M$619)</f>
        <v>0</v>
      </c>
      <c r="O190" s="69">
        <f>SUMIF('PE2017'!$A$7:$A$619,'OP IFG'!B190,'PE2017'!N$7:$N$619)</f>
        <v>0</v>
      </c>
      <c r="P190" s="69">
        <f>SUMIF('PE2017'!$A$7:$A$619,'OP IFG'!B180,'PE2017'!$O$7:$O$619)</f>
        <v>6500</v>
      </c>
      <c r="Q190" s="70">
        <f>SUM(E190:P190)</f>
        <v>6500</v>
      </c>
    </row>
    <row r="191" spans="1:17" ht="17.25" customHeight="1">
      <c r="B191" s="68">
        <v>33603</v>
      </c>
      <c r="C191" s="108" t="s">
        <v>259</v>
      </c>
      <c r="D191" s="109"/>
      <c r="E191" s="69">
        <f>SUMIF('PE2017'!$A$7:$A$619,'OP IFG'!B191,'PE2017'!$D$7:$D$619)</f>
        <v>0</v>
      </c>
      <c r="F191" s="69">
        <f>SUMIF('PE2017'!$A$7:$A$619,'OP IFG'!B191,'PE2017'!$E$7:$E$619)</f>
        <v>0</v>
      </c>
      <c r="G191" s="69">
        <f>SUMIF('PE2017'!$A$7:$A$619,'OP IFG'!B191,'PE2017'!$F$7:$F$619)</f>
        <v>0</v>
      </c>
      <c r="H191" s="69">
        <f>SUMIF('PE2017'!$A$7:$A$619,'OP IFG'!B191,'PE2017'!$G$7:$G$619)</f>
        <v>0</v>
      </c>
      <c r="I191" s="69">
        <f>SUMIF('PE2017'!$A$7:$A$619,'OP IFG'!B191,'PE2017'!$H$7:$H$619)</f>
        <v>0</v>
      </c>
      <c r="J191" s="69">
        <f>SUMIF('PE2017'!$A$7:$A$619,'OP IFG'!B191,'PE2017'!$I$7:$I$619)</f>
        <v>0</v>
      </c>
      <c r="K191" s="69">
        <f>SUMIF('PE2017'!$A$7:$A$619,'OP IFG'!B191,'PE2017'!$J$7:$J$619)</f>
        <v>0</v>
      </c>
      <c r="L191" s="69">
        <f>SUMIF('PE2017'!$A$7:$A$619,'OP IFG'!B191,'PE2017'!$K$7:$K$619)</f>
        <v>0</v>
      </c>
      <c r="M191" s="69">
        <f>SUMIF('PE2017'!$A$7:$A$619,'OP IFG'!B191,'PE2017'!$L$7:$L$619)</f>
        <v>0</v>
      </c>
      <c r="N191" s="69">
        <f>SUMIF('PE2017'!$A$7:$A$619,'OP IFG'!B191,'PE2017'!$M$7:$M$619)</f>
        <v>0</v>
      </c>
      <c r="O191" s="69">
        <f>SUMIF('PE2017'!$A$7:$A$619,'OP IFG'!B191,'PE2017'!N$7:$N$619)</f>
        <v>0</v>
      </c>
      <c r="P191" s="69">
        <f>SUMIF('PE2017'!$A$7:$A$619,'OP IFG'!B181,'PE2017'!$O$7:$O$619)</f>
        <v>6500</v>
      </c>
      <c r="Q191" s="70">
        <f>SUM(E191:P191)</f>
        <v>6500</v>
      </c>
    </row>
    <row r="192" spans="1:17" ht="17.25" customHeight="1">
      <c r="B192" s="68" t="s">
        <v>260</v>
      </c>
      <c r="C192" s="108" t="s">
        <v>261</v>
      </c>
      <c r="D192" s="109"/>
      <c r="E192" s="69">
        <f>SUMIF('PE2017'!$A$7:$A$619,'OP IFG'!B192,'PE2017'!$D$7:$D$619)</f>
        <v>0</v>
      </c>
      <c r="F192" s="69">
        <f>SUMIF('PE2017'!$A$7:$A$619,'OP IFG'!B192,'PE2017'!$E$7:$E$619)</f>
        <v>0</v>
      </c>
      <c r="G192" s="69">
        <f>SUMIF('PE2017'!$A$7:$A$619,'OP IFG'!B192,'PE2017'!$F$7:$F$619)</f>
        <v>0</v>
      </c>
      <c r="H192" s="69">
        <f>SUMIF('PE2017'!$A$7:$A$619,'OP IFG'!B192,'PE2017'!$G$7:$G$619)</f>
        <v>0</v>
      </c>
      <c r="I192" s="69">
        <f>SUMIF('PE2017'!$A$7:$A$619,'OP IFG'!B192,'PE2017'!$H$7:$H$619)</f>
        <v>0</v>
      </c>
      <c r="J192" s="69">
        <f>SUMIF('PE2017'!$A$7:$A$619,'OP IFG'!B192,'PE2017'!$I$7:$I$619)</f>
        <v>0</v>
      </c>
      <c r="K192" s="69">
        <f>SUMIF('PE2017'!$A$7:$A$619,'OP IFG'!B192,'PE2017'!$J$7:$J$619)</f>
        <v>0</v>
      </c>
      <c r="L192" s="69">
        <f>SUMIF('PE2017'!$A$7:$A$619,'OP IFG'!B192,'PE2017'!$K$7:$K$619)</f>
        <v>0</v>
      </c>
      <c r="M192" s="69">
        <f>SUMIF('PE2017'!$A$7:$A$619,'OP IFG'!B192,'PE2017'!$L$7:$L$619)</f>
        <v>0</v>
      </c>
      <c r="N192" s="69">
        <f>SUMIF('PE2017'!$A$7:$A$619,'OP IFG'!B192,'PE2017'!$M$7:$M$619)</f>
        <v>0</v>
      </c>
      <c r="O192" s="69">
        <f>SUMIF('PE2017'!$A$7:$A$619,'OP IFG'!B192,'PE2017'!N$7:$N$619)</f>
        <v>0</v>
      </c>
      <c r="P192" s="69">
        <f>SUMIF('PE2017'!$A$7:$A$619,'OP IFG'!B182,'PE2017'!$O$7:$O$619)</f>
        <v>0</v>
      </c>
      <c r="Q192" s="70">
        <f>SUM(E192:P192)</f>
        <v>0</v>
      </c>
    </row>
    <row r="193" spans="1:17" ht="17.25" customHeight="1">
      <c r="B193" s="68" t="s">
        <v>262</v>
      </c>
      <c r="C193" s="108" t="s">
        <v>263</v>
      </c>
      <c r="D193" s="109"/>
      <c r="E193" s="69">
        <f>SUMIF('PE2017'!$A$7:$A$619,'OP IFG'!B193,'PE2017'!$D$7:$D$619)</f>
        <v>0</v>
      </c>
      <c r="F193" s="69">
        <f>SUMIF('PE2017'!$A$7:$A$619,'OP IFG'!B193,'PE2017'!$E$7:$E$619)</f>
        <v>0</v>
      </c>
      <c r="G193" s="69">
        <f>SUMIF('PE2017'!$A$7:$A$619,'OP IFG'!B193,'PE2017'!$F$7:$F$619)</f>
        <v>0</v>
      </c>
      <c r="H193" s="69">
        <f>SUMIF('PE2017'!$A$7:$A$619,'OP IFG'!B193,'PE2017'!$G$7:$G$619)</f>
        <v>0</v>
      </c>
      <c r="I193" s="69">
        <f>SUMIF('PE2017'!$A$7:$A$619,'OP IFG'!B193,'PE2017'!$H$7:$H$619)</f>
        <v>0</v>
      </c>
      <c r="J193" s="69">
        <f>SUMIF('PE2017'!$A$7:$A$619,'OP IFG'!B193,'PE2017'!$I$7:$I$619)</f>
        <v>0</v>
      </c>
      <c r="K193" s="69">
        <f>SUMIF('PE2017'!$A$7:$A$619,'OP IFG'!B193,'PE2017'!$J$7:$J$619)</f>
        <v>0</v>
      </c>
      <c r="L193" s="69">
        <f>SUMIF('PE2017'!$A$7:$A$619,'OP IFG'!B193,'PE2017'!$K$7:$K$619)</f>
        <v>0</v>
      </c>
      <c r="M193" s="69">
        <f>SUMIF('PE2017'!$A$7:$A$619,'OP IFG'!B193,'PE2017'!$L$7:$L$619)</f>
        <v>0</v>
      </c>
      <c r="N193" s="69">
        <f>SUMIF('PE2017'!$A$7:$A$619,'OP IFG'!B193,'PE2017'!$M$7:$M$619)</f>
        <v>0</v>
      </c>
      <c r="O193" s="69">
        <f>SUMIF('PE2017'!$A$7:$A$619,'OP IFG'!B193,'PE2017'!N$7:$N$619)</f>
        <v>0</v>
      </c>
      <c r="P193" s="69">
        <f>SUMIF('PE2017'!$A$7:$A$619,'OP IFG'!B183,'PE2017'!$O$7:$O$619)</f>
        <v>0</v>
      </c>
      <c r="Q193" s="70">
        <f>SUM(E193:P193)</f>
        <v>0</v>
      </c>
    </row>
    <row r="194" spans="1:17" s="54" customFormat="1" ht="17.25" customHeight="1">
      <c r="A194" s="82"/>
      <c r="B194" s="66">
        <v>338</v>
      </c>
      <c r="C194" s="110" t="s">
        <v>264</v>
      </c>
      <c r="D194" s="111"/>
      <c r="E194" s="71">
        <f t="shared" ref="E194:Q194" si="91">E195</f>
        <v>0</v>
      </c>
      <c r="F194" s="71">
        <f t="shared" si="91"/>
        <v>0</v>
      </c>
      <c r="G194" s="71">
        <f t="shared" si="91"/>
        <v>0</v>
      </c>
      <c r="H194" s="71">
        <f t="shared" si="91"/>
        <v>0</v>
      </c>
      <c r="I194" s="71">
        <f t="shared" si="91"/>
        <v>0</v>
      </c>
      <c r="J194" s="71">
        <f t="shared" si="91"/>
        <v>0</v>
      </c>
      <c r="K194" s="71">
        <f t="shared" si="91"/>
        <v>0</v>
      </c>
      <c r="L194" s="71">
        <f t="shared" si="91"/>
        <v>0</v>
      </c>
      <c r="M194" s="71">
        <f t="shared" si="91"/>
        <v>0</v>
      </c>
      <c r="N194" s="71">
        <f t="shared" si="91"/>
        <v>0</v>
      </c>
      <c r="O194" s="71">
        <f t="shared" si="91"/>
        <v>0</v>
      </c>
      <c r="P194" s="71">
        <f t="shared" si="91"/>
        <v>0</v>
      </c>
      <c r="Q194" s="71">
        <f t="shared" si="91"/>
        <v>0</v>
      </c>
    </row>
    <row r="195" spans="1:17" ht="17.25" customHeight="1">
      <c r="B195" s="68">
        <v>33801</v>
      </c>
      <c r="C195" s="108" t="s">
        <v>265</v>
      </c>
      <c r="D195" s="109"/>
      <c r="E195" s="69">
        <f>SUMIF('PE2017'!$A$7:$A$619,'OP IFG'!B195,'PE2017'!$D$7:$D$619)</f>
        <v>0</v>
      </c>
      <c r="F195" s="69">
        <f>SUMIF('PE2017'!$A$7:$A$619,'OP IFG'!B195,'PE2017'!$E$7:$E$619)</f>
        <v>0</v>
      </c>
      <c r="G195" s="69">
        <f>SUMIF('PE2017'!$A$7:$A$619,'OP IFG'!B195,'PE2017'!$F$7:$F$619)</f>
        <v>0</v>
      </c>
      <c r="H195" s="69">
        <f>SUMIF('PE2017'!$A$7:$A$619,'OP IFG'!B195,'PE2017'!$G$7:$G$619)</f>
        <v>0</v>
      </c>
      <c r="I195" s="69">
        <f>SUMIF('PE2017'!$A$7:$A$619,'OP IFG'!B195,'PE2017'!$H$7:$H$619)</f>
        <v>0</v>
      </c>
      <c r="J195" s="69">
        <f>SUMIF('PE2017'!$A$7:$A$619,'OP IFG'!B195,'PE2017'!$I$7:$I$619)</f>
        <v>0</v>
      </c>
      <c r="K195" s="69">
        <f>SUMIF('PE2017'!$A$7:$A$619,'OP IFG'!B195,'PE2017'!$J$7:$J$619)</f>
        <v>0</v>
      </c>
      <c r="L195" s="69">
        <f>SUMIF('PE2017'!$A$7:$A$619,'OP IFG'!B195,'PE2017'!$K$7:$K$619)</f>
        <v>0</v>
      </c>
      <c r="M195" s="69">
        <f>SUMIF('PE2017'!$A$7:$A$619,'OP IFG'!B195,'PE2017'!$L$7:$L$619)</f>
        <v>0</v>
      </c>
      <c r="N195" s="69">
        <f>SUMIF('PE2017'!$A$7:$A$619,'OP IFG'!B195,'PE2017'!$M$7:$M$619)</f>
        <v>0</v>
      </c>
      <c r="O195" s="69">
        <f>SUMIF('PE2017'!$A$7:$A$619,'OP IFG'!B195,'PE2017'!N$7:$N$619)</f>
        <v>0</v>
      </c>
      <c r="P195" s="69">
        <f>SUMIF('PE2017'!$A$7:$A$619,'OP IFG'!B185,'PE2017'!$O$7:$O$619)</f>
        <v>0</v>
      </c>
      <c r="Q195" s="70">
        <f>SUM(E195:P195)</f>
        <v>0</v>
      </c>
    </row>
    <row r="196" spans="1:17" s="54" customFormat="1" ht="17.25" customHeight="1">
      <c r="A196" s="82"/>
      <c r="B196" s="66">
        <v>3400</v>
      </c>
      <c r="C196" s="110" t="s">
        <v>266</v>
      </c>
      <c r="D196" s="111"/>
      <c r="E196" s="71">
        <f t="shared" ref="E196:Q196" si="92">E197+E199+E201+E203+E205+E207+E209</f>
        <v>450</v>
      </c>
      <c r="F196" s="71">
        <f t="shared" si="92"/>
        <v>60950</v>
      </c>
      <c r="G196" s="71">
        <f t="shared" si="92"/>
        <v>450</v>
      </c>
      <c r="H196" s="71">
        <f t="shared" si="92"/>
        <v>450</v>
      </c>
      <c r="I196" s="71">
        <f t="shared" si="92"/>
        <v>450</v>
      </c>
      <c r="J196" s="71">
        <f t="shared" si="92"/>
        <v>450</v>
      </c>
      <c r="K196" s="71">
        <f t="shared" si="92"/>
        <v>450</v>
      </c>
      <c r="L196" s="71">
        <f t="shared" si="92"/>
        <v>450</v>
      </c>
      <c r="M196" s="71">
        <f t="shared" si="92"/>
        <v>450</v>
      </c>
      <c r="N196" s="71">
        <f t="shared" si="92"/>
        <v>450</v>
      </c>
      <c r="O196" s="71">
        <f t="shared" si="92"/>
        <v>450</v>
      </c>
      <c r="P196" s="71">
        <f t="shared" si="92"/>
        <v>900</v>
      </c>
      <c r="Q196" s="71">
        <f t="shared" si="92"/>
        <v>66350</v>
      </c>
    </row>
    <row r="197" spans="1:17" s="54" customFormat="1" ht="17.25" customHeight="1">
      <c r="A197" s="82"/>
      <c r="B197" s="66">
        <v>341</v>
      </c>
      <c r="C197" s="110" t="s">
        <v>267</v>
      </c>
      <c r="D197" s="111"/>
      <c r="E197" s="71">
        <f t="shared" ref="E197:Q197" si="93">E198</f>
        <v>450</v>
      </c>
      <c r="F197" s="71">
        <f t="shared" si="93"/>
        <v>450</v>
      </c>
      <c r="G197" s="71">
        <f t="shared" si="93"/>
        <v>450</v>
      </c>
      <c r="H197" s="71">
        <f t="shared" si="93"/>
        <v>450</v>
      </c>
      <c r="I197" s="71">
        <f t="shared" si="93"/>
        <v>450</v>
      </c>
      <c r="J197" s="71">
        <f t="shared" si="93"/>
        <v>450</v>
      </c>
      <c r="K197" s="71">
        <f t="shared" si="93"/>
        <v>450</v>
      </c>
      <c r="L197" s="71">
        <f t="shared" si="93"/>
        <v>450</v>
      </c>
      <c r="M197" s="71">
        <f t="shared" si="93"/>
        <v>450</v>
      </c>
      <c r="N197" s="71">
        <f t="shared" si="93"/>
        <v>450</v>
      </c>
      <c r="O197" s="71">
        <f t="shared" si="93"/>
        <v>450</v>
      </c>
      <c r="P197" s="71">
        <f t="shared" si="93"/>
        <v>0</v>
      </c>
      <c r="Q197" s="71">
        <f t="shared" si="93"/>
        <v>4950</v>
      </c>
    </row>
    <row r="198" spans="1:17" ht="17.25" customHeight="1">
      <c r="B198" s="68">
        <v>34101</v>
      </c>
      <c r="C198" s="108" t="s">
        <v>268</v>
      </c>
      <c r="D198" s="109"/>
      <c r="E198" s="69">
        <f>SUMIF('PE2017'!$A$7:$A$619,'OP IFG'!B198,'PE2017'!$D$7:$D$619)</f>
        <v>450</v>
      </c>
      <c r="F198" s="69">
        <f>SUMIF('PE2017'!$A$7:$A$619,'OP IFG'!B198,'PE2017'!$E$7:$E$619)</f>
        <v>450</v>
      </c>
      <c r="G198" s="69">
        <f>SUMIF('PE2017'!$A$7:$A$619,'OP IFG'!B198,'PE2017'!$F$7:$F$619)</f>
        <v>450</v>
      </c>
      <c r="H198" s="69">
        <f>SUMIF('PE2017'!$A$7:$A$619,'OP IFG'!B198,'PE2017'!$G$7:$G$619)</f>
        <v>450</v>
      </c>
      <c r="I198" s="69">
        <f>SUMIF('PE2017'!$A$7:$A$619,'OP IFG'!B198,'PE2017'!$H$7:$H$619)</f>
        <v>450</v>
      </c>
      <c r="J198" s="69">
        <f>SUMIF('PE2017'!$A$7:$A$619,'OP IFG'!B198,'PE2017'!$I$7:$I$619)</f>
        <v>450</v>
      </c>
      <c r="K198" s="69">
        <f>SUMIF('PE2017'!$A$7:$A$619,'OP IFG'!B198,'PE2017'!$J$7:$J$619)</f>
        <v>450</v>
      </c>
      <c r="L198" s="69">
        <f>SUMIF('PE2017'!$A$7:$A$619,'OP IFG'!B198,'PE2017'!$K$7:$K$619)</f>
        <v>450</v>
      </c>
      <c r="M198" s="69">
        <f>SUMIF('PE2017'!$A$7:$A$619,'OP IFG'!B198,'PE2017'!$L$7:$L$619)</f>
        <v>450</v>
      </c>
      <c r="N198" s="69">
        <f>SUMIF('PE2017'!$A$7:$A$619,'OP IFG'!B198,'PE2017'!$M$7:$M$619)</f>
        <v>450</v>
      </c>
      <c r="O198" s="69">
        <f>SUMIF('PE2017'!$A$7:$A$619,'OP IFG'!B198,'PE2017'!N$7:$N$619)</f>
        <v>450</v>
      </c>
      <c r="P198" s="69">
        <f>SUMIF('PE2017'!$A$7:$A$619,'OP IFG'!B188,'PE2017'!$O$7:$O$619)</f>
        <v>0</v>
      </c>
      <c r="Q198" s="70">
        <f>SUM(E198:P198)</f>
        <v>4950</v>
      </c>
    </row>
    <row r="199" spans="1:17" s="54" customFormat="1" ht="17.25" customHeight="1">
      <c r="A199" s="82"/>
      <c r="B199" s="66" t="s">
        <v>269</v>
      </c>
      <c r="C199" s="110" t="s">
        <v>270</v>
      </c>
      <c r="D199" s="111"/>
      <c r="E199" s="71">
        <f t="shared" ref="E199:Q199" si="94">E200</f>
        <v>0</v>
      </c>
      <c r="F199" s="71">
        <f t="shared" si="94"/>
        <v>0</v>
      </c>
      <c r="G199" s="71">
        <f t="shared" si="94"/>
        <v>0</v>
      </c>
      <c r="H199" s="71">
        <f t="shared" si="94"/>
        <v>0</v>
      </c>
      <c r="I199" s="71">
        <f t="shared" si="94"/>
        <v>0</v>
      </c>
      <c r="J199" s="71">
        <f t="shared" si="94"/>
        <v>0</v>
      </c>
      <c r="K199" s="71">
        <f t="shared" si="94"/>
        <v>0</v>
      </c>
      <c r="L199" s="71">
        <f t="shared" si="94"/>
        <v>0</v>
      </c>
      <c r="M199" s="71">
        <f t="shared" si="94"/>
        <v>0</v>
      </c>
      <c r="N199" s="71">
        <f t="shared" si="94"/>
        <v>0</v>
      </c>
      <c r="O199" s="71">
        <f t="shared" si="94"/>
        <v>0</v>
      </c>
      <c r="P199" s="71">
        <f t="shared" si="94"/>
        <v>0</v>
      </c>
      <c r="Q199" s="71">
        <f t="shared" si="94"/>
        <v>0</v>
      </c>
    </row>
    <row r="200" spans="1:17" ht="17.25" customHeight="1">
      <c r="B200" s="68" t="s">
        <v>271</v>
      </c>
      <c r="C200" s="108" t="s">
        <v>272</v>
      </c>
      <c r="D200" s="109"/>
      <c r="E200" s="69">
        <f>SUMIF('PE2017'!$A$7:$A$619,'OP IFG'!B200,'PE2017'!$D$7:$D$619)</f>
        <v>0</v>
      </c>
      <c r="F200" s="69">
        <f>SUMIF('PE2017'!$A$7:$A$619,'OP IFG'!B200,'PE2017'!$E$7:$E$619)</f>
        <v>0</v>
      </c>
      <c r="G200" s="69">
        <f>SUMIF('PE2017'!$A$7:$A$619,'OP IFG'!B200,'PE2017'!$F$7:$F$619)</f>
        <v>0</v>
      </c>
      <c r="H200" s="69">
        <f>SUMIF('PE2017'!$A$7:$A$619,'OP IFG'!B200,'PE2017'!$G$7:$G$619)</f>
        <v>0</v>
      </c>
      <c r="I200" s="69">
        <f>SUMIF('PE2017'!$A$7:$A$619,'OP IFG'!B200,'PE2017'!$H$7:$H$619)</f>
        <v>0</v>
      </c>
      <c r="J200" s="69">
        <f>SUMIF('PE2017'!$A$7:$A$619,'OP IFG'!B200,'PE2017'!$I$7:$I$619)</f>
        <v>0</v>
      </c>
      <c r="K200" s="69">
        <f>SUMIF('PE2017'!$A$7:$A$619,'OP IFG'!B200,'PE2017'!$J$7:$J$619)</f>
        <v>0</v>
      </c>
      <c r="L200" s="69">
        <f>SUMIF('PE2017'!$A$7:$A$619,'OP IFG'!B200,'PE2017'!$K$7:$K$619)</f>
        <v>0</v>
      </c>
      <c r="M200" s="69">
        <f>SUMIF('PE2017'!$A$7:$A$619,'OP IFG'!B200,'PE2017'!$L$7:$L$619)</f>
        <v>0</v>
      </c>
      <c r="N200" s="69">
        <f>SUMIF('PE2017'!$A$7:$A$619,'OP IFG'!B200,'PE2017'!$M$7:$M$619)</f>
        <v>0</v>
      </c>
      <c r="O200" s="69">
        <f>SUMIF('PE2017'!$A$7:$A$619,'OP IFG'!B200,'PE2017'!N$7:$N$619)</f>
        <v>0</v>
      </c>
      <c r="P200" s="69">
        <f>SUMIF('PE2017'!$A$7:$A$619,'OP IFG'!B190,'PE2017'!$O$7:$O$619)</f>
        <v>0</v>
      </c>
      <c r="Q200" s="70">
        <f>SUM(E200:P200)</f>
        <v>0</v>
      </c>
    </row>
    <row r="201" spans="1:17" s="54" customFormat="1" ht="17.25" customHeight="1">
      <c r="A201" s="82"/>
      <c r="B201" s="66">
        <v>343</v>
      </c>
      <c r="C201" s="110" t="s">
        <v>273</v>
      </c>
      <c r="D201" s="111"/>
      <c r="E201" s="71">
        <f t="shared" ref="E201:Q201" si="95">E202</f>
        <v>0</v>
      </c>
      <c r="F201" s="71">
        <f t="shared" si="95"/>
        <v>0</v>
      </c>
      <c r="G201" s="71">
        <f t="shared" si="95"/>
        <v>0</v>
      </c>
      <c r="H201" s="71">
        <f t="shared" si="95"/>
        <v>0</v>
      </c>
      <c r="I201" s="71">
        <f t="shared" si="95"/>
        <v>0</v>
      </c>
      <c r="J201" s="71">
        <f t="shared" si="95"/>
        <v>0</v>
      </c>
      <c r="K201" s="71">
        <f t="shared" si="95"/>
        <v>0</v>
      </c>
      <c r="L201" s="71">
        <f t="shared" si="95"/>
        <v>0</v>
      </c>
      <c r="M201" s="71">
        <f t="shared" si="95"/>
        <v>0</v>
      </c>
      <c r="N201" s="71">
        <f t="shared" si="95"/>
        <v>0</v>
      </c>
      <c r="O201" s="71">
        <f t="shared" si="95"/>
        <v>0</v>
      </c>
      <c r="P201" s="71">
        <f t="shared" si="95"/>
        <v>0</v>
      </c>
      <c r="Q201" s="71">
        <f t="shared" si="95"/>
        <v>0</v>
      </c>
    </row>
    <row r="202" spans="1:17" ht="17.25" customHeight="1">
      <c r="B202" s="68">
        <v>34301</v>
      </c>
      <c r="C202" s="108" t="s">
        <v>274</v>
      </c>
      <c r="D202" s="109"/>
      <c r="E202" s="69">
        <f>SUMIF('PE2017'!$A$7:$A$619,'OP IFG'!B202,'PE2017'!$D$7:$D$619)</f>
        <v>0</v>
      </c>
      <c r="F202" s="69">
        <f>SUMIF('PE2017'!$A$7:$A$619,'OP IFG'!B202,'PE2017'!$E$7:$E$619)</f>
        <v>0</v>
      </c>
      <c r="G202" s="69">
        <f>SUMIF('PE2017'!$A$7:$A$619,'OP IFG'!B202,'PE2017'!$F$7:$F$619)</f>
        <v>0</v>
      </c>
      <c r="H202" s="69">
        <f>SUMIF('PE2017'!$A$7:$A$619,'OP IFG'!B202,'PE2017'!$G$7:$G$619)</f>
        <v>0</v>
      </c>
      <c r="I202" s="69">
        <f>SUMIF('PE2017'!$A$7:$A$619,'OP IFG'!B202,'PE2017'!$H$7:$H$619)</f>
        <v>0</v>
      </c>
      <c r="J202" s="69">
        <f>SUMIF('PE2017'!$A$7:$A$619,'OP IFG'!B202,'PE2017'!$I$7:$I$619)</f>
        <v>0</v>
      </c>
      <c r="K202" s="69">
        <f>SUMIF('PE2017'!$A$7:$A$619,'OP IFG'!B202,'PE2017'!$J$7:$J$619)</f>
        <v>0</v>
      </c>
      <c r="L202" s="69">
        <f>SUMIF('PE2017'!$A$7:$A$619,'OP IFG'!B202,'PE2017'!$K$7:$K$619)</f>
        <v>0</v>
      </c>
      <c r="M202" s="69">
        <f>SUMIF('PE2017'!$A$7:$A$619,'OP IFG'!B202,'PE2017'!$L$7:$L$619)</f>
        <v>0</v>
      </c>
      <c r="N202" s="69">
        <f>SUMIF('PE2017'!$A$7:$A$619,'OP IFG'!B202,'PE2017'!$M$7:$M$619)</f>
        <v>0</v>
      </c>
      <c r="O202" s="69">
        <f>SUMIF('PE2017'!$A$7:$A$619,'OP IFG'!B202,'PE2017'!N$7:$N$619)</f>
        <v>0</v>
      </c>
      <c r="P202" s="69">
        <f>SUMIF('PE2017'!$A$7:$A$619,'OP IFG'!B192,'PE2017'!$O$7:$O$619)</f>
        <v>0</v>
      </c>
      <c r="Q202" s="70">
        <f>SUM(E202:P202)</f>
        <v>0</v>
      </c>
    </row>
    <row r="203" spans="1:17" s="54" customFormat="1" ht="17.25" customHeight="1">
      <c r="A203" s="82"/>
      <c r="B203" s="66">
        <v>344</v>
      </c>
      <c r="C203" s="110" t="s">
        <v>275</v>
      </c>
      <c r="D203" s="111"/>
      <c r="E203" s="71">
        <f t="shared" ref="E203:Q203" si="96">E204</f>
        <v>0</v>
      </c>
      <c r="F203" s="71">
        <f t="shared" si="96"/>
        <v>0</v>
      </c>
      <c r="G203" s="71">
        <f t="shared" si="96"/>
        <v>0</v>
      </c>
      <c r="H203" s="71">
        <f t="shared" si="96"/>
        <v>0</v>
      </c>
      <c r="I203" s="71">
        <f t="shared" si="96"/>
        <v>0</v>
      </c>
      <c r="J203" s="71">
        <f t="shared" si="96"/>
        <v>0</v>
      </c>
      <c r="K203" s="71">
        <f t="shared" si="96"/>
        <v>0</v>
      </c>
      <c r="L203" s="71">
        <f t="shared" si="96"/>
        <v>0</v>
      </c>
      <c r="M203" s="71">
        <f t="shared" si="96"/>
        <v>0</v>
      </c>
      <c r="N203" s="71">
        <f t="shared" si="96"/>
        <v>0</v>
      </c>
      <c r="O203" s="71">
        <f t="shared" si="96"/>
        <v>0</v>
      </c>
      <c r="P203" s="71">
        <f t="shared" si="96"/>
        <v>0</v>
      </c>
      <c r="Q203" s="71">
        <f t="shared" si="96"/>
        <v>0</v>
      </c>
    </row>
    <row r="204" spans="1:17" ht="17.25" customHeight="1">
      <c r="B204" s="68">
        <v>34401</v>
      </c>
      <c r="C204" s="108" t="s">
        <v>276</v>
      </c>
      <c r="D204" s="109"/>
      <c r="E204" s="69">
        <f>SUMIF('PE2017'!$A$7:$A$619,'OP IFG'!B204,'PE2017'!$D$7:$D$619)</f>
        <v>0</v>
      </c>
      <c r="F204" s="69">
        <f>SUMIF('PE2017'!$A$7:$A$619,'OP IFG'!B204,'PE2017'!$E$7:$E$619)</f>
        <v>0</v>
      </c>
      <c r="G204" s="69">
        <f>SUMIF('PE2017'!$A$7:$A$619,'OP IFG'!B204,'PE2017'!$F$7:$F$619)</f>
        <v>0</v>
      </c>
      <c r="H204" s="69">
        <f>SUMIF('PE2017'!$A$7:$A$619,'OP IFG'!B204,'PE2017'!$G$7:$G$619)</f>
        <v>0</v>
      </c>
      <c r="I204" s="69">
        <f>SUMIF('PE2017'!$A$7:$A$619,'OP IFG'!B204,'PE2017'!$H$7:$H$619)</f>
        <v>0</v>
      </c>
      <c r="J204" s="69">
        <f>SUMIF('PE2017'!$A$7:$A$619,'OP IFG'!B204,'PE2017'!$I$7:$I$619)</f>
        <v>0</v>
      </c>
      <c r="K204" s="69">
        <f>SUMIF('PE2017'!$A$7:$A$619,'OP IFG'!B204,'PE2017'!$J$7:$J$619)</f>
        <v>0</v>
      </c>
      <c r="L204" s="69">
        <f>SUMIF('PE2017'!$A$7:$A$619,'OP IFG'!B204,'PE2017'!$K$7:$K$619)</f>
        <v>0</v>
      </c>
      <c r="M204" s="69">
        <f>SUMIF('PE2017'!$A$7:$A$619,'OP IFG'!B204,'PE2017'!$L$7:$L$619)</f>
        <v>0</v>
      </c>
      <c r="N204" s="69">
        <f>SUMIF('PE2017'!$A$7:$A$619,'OP IFG'!B204,'PE2017'!$M$7:$M$619)</f>
        <v>0</v>
      </c>
      <c r="O204" s="69">
        <f>SUMIF('PE2017'!$A$7:$A$619,'OP IFG'!B204,'PE2017'!N$7:$N$619)</f>
        <v>0</v>
      </c>
      <c r="P204" s="69">
        <f>SUMIF('PE2017'!$A$7:$A$619,'OP IFG'!B194,'PE2017'!$O$7:$O$619)</f>
        <v>0</v>
      </c>
      <c r="Q204" s="70">
        <f>SUM(E204:P204)</f>
        <v>0</v>
      </c>
    </row>
    <row r="205" spans="1:17" s="54" customFormat="1" ht="17.25" customHeight="1">
      <c r="A205" s="82"/>
      <c r="B205" s="66" t="s">
        <v>277</v>
      </c>
      <c r="C205" s="110" t="s">
        <v>278</v>
      </c>
      <c r="D205" s="111"/>
      <c r="E205" s="71">
        <f t="shared" ref="E205:Q205" si="97">E206</f>
        <v>0</v>
      </c>
      <c r="F205" s="71">
        <f t="shared" si="97"/>
        <v>10500</v>
      </c>
      <c r="G205" s="71">
        <f t="shared" si="97"/>
        <v>0</v>
      </c>
      <c r="H205" s="71">
        <f t="shared" si="97"/>
        <v>0</v>
      </c>
      <c r="I205" s="71">
        <f t="shared" si="97"/>
        <v>0</v>
      </c>
      <c r="J205" s="71">
        <f t="shared" si="97"/>
        <v>0</v>
      </c>
      <c r="K205" s="71">
        <f t="shared" si="97"/>
        <v>0</v>
      </c>
      <c r="L205" s="71">
        <f t="shared" si="97"/>
        <v>0</v>
      </c>
      <c r="M205" s="71">
        <f t="shared" si="97"/>
        <v>0</v>
      </c>
      <c r="N205" s="71">
        <f t="shared" si="97"/>
        <v>0</v>
      </c>
      <c r="O205" s="71">
        <f t="shared" si="97"/>
        <v>0</v>
      </c>
      <c r="P205" s="71">
        <f t="shared" si="97"/>
        <v>450</v>
      </c>
      <c r="Q205" s="71">
        <f t="shared" si="97"/>
        <v>10950</v>
      </c>
    </row>
    <row r="206" spans="1:17" ht="17.25" customHeight="1">
      <c r="B206" s="68" t="s">
        <v>279</v>
      </c>
      <c r="C206" s="108" t="s">
        <v>280</v>
      </c>
      <c r="D206" s="109"/>
      <c r="E206" s="69">
        <f>SUMIF('PE2017'!$A$7:$A$619,'OP IFG'!B206,'PE2017'!$D$7:$D$619)</f>
        <v>0</v>
      </c>
      <c r="F206" s="69">
        <f>SUMIF('PE2017'!$A$7:$A$619,'OP IFG'!B206,'PE2017'!$E$7:$E$619)</f>
        <v>10500</v>
      </c>
      <c r="G206" s="69">
        <f>SUMIF('PE2017'!$A$7:$A$619,'OP IFG'!B206,'PE2017'!$F$7:$F$619)</f>
        <v>0</v>
      </c>
      <c r="H206" s="69">
        <f>SUMIF('PE2017'!$A$7:$A$619,'OP IFG'!B206,'PE2017'!$G$7:$G$619)</f>
        <v>0</v>
      </c>
      <c r="I206" s="69">
        <f>SUMIF('PE2017'!$A$7:$A$619,'OP IFG'!B206,'PE2017'!$H$7:$H$619)</f>
        <v>0</v>
      </c>
      <c r="J206" s="69">
        <f>SUMIF('PE2017'!$A$7:$A$619,'OP IFG'!B206,'PE2017'!$I$7:$I$619)</f>
        <v>0</v>
      </c>
      <c r="K206" s="69">
        <f>SUMIF('PE2017'!$A$7:$A$619,'OP IFG'!B206,'PE2017'!$J$7:$J$619)</f>
        <v>0</v>
      </c>
      <c r="L206" s="69">
        <f>SUMIF('PE2017'!$A$7:$A$619,'OP IFG'!B206,'PE2017'!$K$7:$K$619)</f>
        <v>0</v>
      </c>
      <c r="M206" s="69">
        <f>SUMIF('PE2017'!$A$7:$A$619,'OP IFG'!B206,'PE2017'!$L$7:$L$619)</f>
        <v>0</v>
      </c>
      <c r="N206" s="69">
        <f>SUMIF('PE2017'!$A$7:$A$619,'OP IFG'!B206,'PE2017'!$M$7:$M$619)</f>
        <v>0</v>
      </c>
      <c r="O206" s="69">
        <f>SUMIF('PE2017'!$A$7:$A$619,'OP IFG'!B206,'PE2017'!N$7:$N$619)</f>
        <v>0</v>
      </c>
      <c r="P206" s="69">
        <f>SUMIF('PE2017'!$A$7:$A$619,'OP IFG'!B196,'PE2017'!$O$7:$O$619)</f>
        <v>450</v>
      </c>
      <c r="Q206" s="70">
        <f>SUM(E206:P206)</f>
        <v>10950</v>
      </c>
    </row>
    <row r="207" spans="1:17" s="54" customFormat="1" ht="17.25" customHeight="1">
      <c r="A207" s="82"/>
      <c r="B207" s="66">
        <v>346</v>
      </c>
      <c r="C207" s="110" t="s">
        <v>281</v>
      </c>
      <c r="D207" s="111"/>
      <c r="E207" s="71">
        <f t="shared" ref="E207:Q207" si="98">E208</f>
        <v>0</v>
      </c>
      <c r="F207" s="71">
        <f t="shared" si="98"/>
        <v>0</v>
      </c>
      <c r="G207" s="71">
        <f t="shared" si="98"/>
        <v>0</v>
      </c>
      <c r="H207" s="71">
        <f t="shared" si="98"/>
        <v>0</v>
      </c>
      <c r="I207" s="71">
        <f t="shared" si="98"/>
        <v>0</v>
      </c>
      <c r="J207" s="71">
        <f t="shared" si="98"/>
        <v>0</v>
      </c>
      <c r="K207" s="71">
        <f t="shared" si="98"/>
        <v>0</v>
      </c>
      <c r="L207" s="71">
        <f t="shared" si="98"/>
        <v>0</v>
      </c>
      <c r="M207" s="71">
        <f t="shared" si="98"/>
        <v>0</v>
      </c>
      <c r="N207" s="71">
        <f t="shared" si="98"/>
        <v>0</v>
      </c>
      <c r="O207" s="71">
        <f t="shared" si="98"/>
        <v>0</v>
      </c>
      <c r="P207" s="71">
        <f t="shared" si="98"/>
        <v>450</v>
      </c>
      <c r="Q207" s="71">
        <f t="shared" si="98"/>
        <v>450</v>
      </c>
    </row>
    <row r="208" spans="1:17" ht="17.25" customHeight="1">
      <c r="B208" s="68">
        <v>34601</v>
      </c>
      <c r="C208" s="108" t="s">
        <v>282</v>
      </c>
      <c r="D208" s="109"/>
      <c r="E208" s="69">
        <f>SUMIF('PE2017'!$A$7:$A$619,'OP IFG'!B208,'PE2017'!$D$7:$D$619)</f>
        <v>0</v>
      </c>
      <c r="F208" s="69">
        <f>SUMIF('PE2017'!$A$7:$A$619,'OP IFG'!B208,'PE2017'!$E$7:$E$619)</f>
        <v>0</v>
      </c>
      <c r="G208" s="69">
        <f>SUMIF('PE2017'!$A$7:$A$619,'OP IFG'!B208,'PE2017'!$F$7:$F$619)</f>
        <v>0</v>
      </c>
      <c r="H208" s="69">
        <f>SUMIF('PE2017'!$A$7:$A$619,'OP IFG'!B208,'PE2017'!$G$7:$G$619)</f>
        <v>0</v>
      </c>
      <c r="I208" s="69">
        <f>SUMIF('PE2017'!$A$7:$A$619,'OP IFG'!B208,'PE2017'!$H$7:$H$619)</f>
        <v>0</v>
      </c>
      <c r="J208" s="69">
        <f>SUMIF('PE2017'!$A$7:$A$619,'OP IFG'!B208,'PE2017'!$I$7:$I$619)</f>
        <v>0</v>
      </c>
      <c r="K208" s="69">
        <f>SUMIF('PE2017'!$A$7:$A$619,'OP IFG'!B208,'PE2017'!$J$7:$J$619)</f>
        <v>0</v>
      </c>
      <c r="L208" s="69">
        <f>SUMIF('PE2017'!$A$7:$A$619,'OP IFG'!B208,'PE2017'!$K$7:$K$619)</f>
        <v>0</v>
      </c>
      <c r="M208" s="69">
        <f>SUMIF('PE2017'!$A$7:$A$619,'OP IFG'!B208,'PE2017'!$L$7:$L$619)</f>
        <v>0</v>
      </c>
      <c r="N208" s="69">
        <f>SUMIF('PE2017'!$A$7:$A$619,'OP IFG'!B208,'PE2017'!$M$7:$M$619)</f>
        <v>0</v>
      </c>
      <c r="O208" s="69">
        <f>SUMIF('PE2017'!$A$7:$A$619,'OP IFG'!B208,'PE2017'!N$7:$N$619)</f>
        <v>0</v>
      </c>
      <c r="P208" s="69">
        <f>SUMIF('PE2017'!$A$7:$A$619,'OP IFG'!B198,'PE2017'!$O$7:$O$619)</f>
        <v>450</v>
      </c>
      <c r="Q208" s="70">
        <f>SUM(E208:P208)</f>
        <v>450</v>
      </c>
    </row>
    <row r="209" spans="1:17" s="54" customFormat="1" ht="17.25" customHeight="1">
      <c r="A209" s="82"/>
      <c r="B209" s="66">
        <v>347</v>
      </c>
      <c r="C209" s="110" t="s">
        <v>283</v>
      </c>
      <c r="D209" s="111"/>
      <c r="E209" s="71">
        <f t="shared" ref="E209:Q209" si="99">E210</f>
        <v>0</v>
      </c>
      <c r="F209" s="71">
        <f t="shared" si="99"/>
        <v>50000</v>
      </c>
      <c r="G209" s="71">
        <f t="shared" si="99"/>
        <v>0</v>
      </c>
      <c r="H209" s="71">
        <f t="shared" si="99"/>
        <v>0</v>
      </c>
      <c r="I209" s="71">
        <f t="shared" si="99"/>
        <v>0</v>
      </c>
      <c r="J209" s="71">
        <f t="shared" si="99"/>
        <v>0</v>
      </c>
      <c r="K209" s="71">
        <f t="shared" si="99"/>
        <v>0</v>
      </c>
      <c r="L209" s="71">
        <f t="shared" si="99"/>
        <v>0</v>
      </c>
      <c r="M209" s="71">
        <f t="shared" si="99"/>
        <v>0</v>
      </c>
      <c r="N209" s="71">
        <f t="shared" si="99"/>
        <v>0</v>
      </c>
      <c r="O209" s="71">
        <f t="shared" si="99"/>
        <v>0</v>
      </c>
      <c r="P209" s="71">
        <f t="shared" si="99"/>
        <v>0</v>
      </c>
      <c r="Q209" s="71">
        <f t="shared" si="99"/>
        <v>50000</v>
      </c>
    </row>
    <row r="210" spans="1:17" ht="17.25" customHeight="1">
      <c r="B210" s="68">
        <v>34701</v>
      </c>
      <c r="C210" s="108" t="s">
        <v>284</v>
      </c>
      <c r="D210" s="109"/>
      <c r="E210" s="69">
        <f>SUMIF('PE2017'!$A$7:$A$619,'OP IFG'!B210,'PE2017'!$D$7:$D$619)</f>
        <v>0</v>
      </c>
      <c r="F210" s="69">
        <f>SUMIF('PE2017'!$A$7:$A$619,'OP IFG'!B210,'PE2017'!$E$7:$E$619)</f>
        <v>50000</v>
      </c>
      <c r="G210" s="69">
        <f>SUMIF('PE2017'!$A$7:$A$619,'OP IFG'!B210,'PE2017'!$F$7:$F$619)</f>
        <v>0</v>
      </c>
      <c r="H210" s="69">
        <f>SUMIF('PE2017'!$A$7:$A$619,'OP IFG'!B210,'PE2017'!$G$7:$G$619)</f>
        <v>0</v>
      </c>
      <c r="I210" s="69">
        <f>SUMIF('PE2017'!$A$7:$A$619,'OP IFG'!B210,'PE2017'!$H$7:$H$619)</f>
        <v>0</v>
      </c>
      <c r="J210" s="69">
        <f>SUMIF('PE2017'!$A$7:$A$619,'OP IFG'!B210,'PE2017'!$I$7:$I$619)</f>
        <v>0</v>
      </c>
      <c r="K210" s="69">
        <f>SUMIF('PE2017'!$A$7:$A$619,'OP IFG'!B210,'PE2017'!$J$7:$J$619)</f>
        <v>0</v>
      </c>
      <c r="L210" s="69">
        <f>SUMIF('PE2017'!$A$7:$A$619,'OP IFG'!B210,'PE2017'!$K$7:$K$619)</f>
        <v>0</v>
      </c>
      <c r="M210" s="69">
        <f>SUMIF('PE2017'!$A$7:$A$619,'OP IFG'!B210,'PE2017'!$L$7:$L$619)</f>
        <v>0</v>
      </c>
      <c r="N210" s="69">
        <f>SUMIF('PE2017'!$A$7:$A$619,'OP IFG'!B210,'PE2017'!$M$7:$M$619)</f>
        <v>0</v>
      </c>
      <c r="O210" s="69">
        <f>SUMIF('PE2017'!$A$7:$A$619,'OP IFG'!B210,'PE2017'!N$7:$N$619)</f>
        <v>0</v>
      </c>
      <c r="P210" s="69">
        <f>SUMIF('PE2017'!$A$7:$A$619,'OP IFG'!B200,'PE2017'!$O$7:$O$619)</f>
        <v>0</v>
      </c>
      <c r="Q210" s="70">
        <f>SUM(E210:P210)</f>
        <v>50000</v>
      </c>
    </row>
    <row r="211" spans="1:17" s="54" customFormat="1" ht="17.25" customHeight="1">
      <c r="A211" s="82"/>
      <c r="B211" s="66">
        <v>3500</v>
      </c>
      <c r="C211" s="110" t="s">
        <v>285</v>
      </c>
      <c r="D211" s="111"/>
      <c r="E211" s="71">
        <f t="shared" ref="E211:Q211" si="100">E212+E217+E220+E223+E225+E229+E231</f>
        <v>3000</v>
      </c>
      <c r="F211" s="71">
        <f t="shared" si="100"/>
        <v>53000</v>
      </c>
      <c r="G211" s="71">
        <f t="shared" si="100"/>
        <v>3000</v>
      </c>
      <c r="H211" s="71">
        <f t="shared" si="100"/>
        <v>3000</v>
      </c>
      <c r="I211" s="71">
        <f t="shared" si="100"/>
        <v>2000</v>
      </c>
      <c r="J211" s="71">
        <f t="shared" si="100"/>
        <v>2000</v>
      </c>
      <c r="K211" s="71">
        <f t="shared" si="100"/>
        <v>2000</v>
      </c>
      <c r="L211" s="71">
        <f t="shared" si="100"/>
        <v>2000</v>
      </c>
      <c r="M211" s="71">
        <f t="shared" si="100"/>
        <v>3000</v>
      </c>
      <c r="N211" s="71">
        <f t="shared" si="100"/>
        <v>3000</v>
      </c>
      <c r="O211" s="71">
        <f t="shared" si="100"/>
        <v>3000</v>
      </c>
      <c r="P211" s="71">
        <f t="shared" si="100"/>
        <v>4000</v>
      </c>
      <c r="Q211" s="71">
        <f t="shared" si="100"/>
        <v>83000</v>
      </c>
    </row>
    <row r="212" spans="1:17" s="54" customFormat="1" ht="17.25" customHeight="1">
      <c r="A212" s="82"/>
      <c r="B212" s="66">
        <v>351</v>
      </c>
      <c r="C212" s="110" t="s">
        <v>286</v>
      </c>
      <c r="D212" s="111"/>
      <c r="E212" s="71">
        <f t="shared" ref="E212:Q212" si="101">SUM(E213:E216)</f>
        <v>1000</v>
      </c>
      <c r="F212" s="71">
        <f t="shared" si="101"/>
        <v>1000</v>
      </c>
      <c r="G212" s="71">
        <f t="shared" si="101"/>
        <v>1000</v>
      </c>
      <c r="H212" s="71">
        <f t="shared" si="101"/>
        <v>1000</v>
      </c>
      <c r="I212" s="71">
        <f t="shared" si="101"/>
        <v>1000</v>
      </c>
      <c r="J212" s="71">
        <f t="shared" si="101"/>
        <v>1000</v>
      </c>
      <c r="K212" s="71">
        <f t="shared" si="101"/>
        <v>1000</v>
      </c>
      <c r="L212" s="71">
        <f t="shared" si="101"/>
        <v>1000</v>
      </c>
      <c r="M212" s="71">
        <f t="shared" si="101"/>
        <v>1000</v>
      </c>
      <c r="N212" s="71">
        <f t="shared" si="101"/>
        <v>1000</v>
      </c>
      <c r="O212" s="71">
        <f t="shared" si="101"/>
        <v>1000</v>
      </c>
      <c r="P212" s="71">
        <f t="shared" si="101"/>
        <v>0</v>
      </c>
      <c r="Q212" s="71">
        <f t="shared" si="101"/>
        <v>11000</v>
      </c>
    </row>
    <row r="213" spans="1:17" ht="17.25" customHeight="1">
      <c r="B213" s="68">
        <v>35101</v>
      </c>
      <c r="C213" s="108" t="s">
        <v>287</v>
      </c>
      <c r="D213" s="109"/>
      <c r="E213" s="69">
        <f>SUMIF('PE2017'!$A$7:$A$619,'OP IFG'!B213,'PE2017'!$D$7:$D$619)</f>
        <v>1000</v>
      </c>
      <c r="F213" s="69">
        <f>SUMIF('PE2017'!$A$7:$A$619,'OP IFG'!B213,'PE2017'!$E$7:$E$619)</f>
        <v>1000</v>
      </c>
      <c r="G213" s="69">
        <f>SUMIF('PE2017'!$A$7:$A$619,'OP IFG'!B213,'PE2017'!$F$7:$F$619)</f>
        <v>1000</v>
      </c>
      <c r="H213" s="69">
        <f>SUMIF('PE2017'!$A$7:$A$619,'OP IFG'!B213,'PE2017'!$G$7:$G$619)</f>
        <v>1000</v>
      </c>
      <c r="I213" s="69">
        <f>SUMIF('PE2017'!$A$7:$A$619,'OP IFG'!B213,'PE2017'!$H$7:$H$619)</f>
        <v>1000</v>
      </c>
      <c r="J213" s="69">
        <f>SUMIF('PE2017'!$A$7:$A$619,'OP IFG'!B213,'PE2017'!$I$7:$I$619)</f>
        <v>1000</v>
      </c>
      <c r="K213" s="69">
        <f>SUMIF('PE2017'!$A$7:$A$619,'OP IFG'!B213,'PE2017'!$J$7:$J$619)</f>
        <v>1000</v>
      </c>
      <c r="L213" s="69">
        <f>SUMIF('PE2017'!$A$7:$A$619,'OP IFG'!B213,'PE2017'!$K$7:$K$619)</f>
        <v>1000</v>
      </c>
      <c r="M213" s="69">
        <f>SUMIF('PE2017'!$A$7:$A$619,'OP IFG'!B213,'PE2017'!$L$7:$L$619)</f>
        <v>1000</v>
      </c>
      <c r="N213" s="69">
        <f>SUMIF('PE2017'!$A$7:$A$619,'OP IFG'!B213,'PE2017'!$M$7:$M$619)</f>
        <v>1000</v>
      </c>
      <c r="O213" s="69">
        <f>SUMIF('PE2017'!$A$7:$A$619,'OP IFG'!B213,'PE2017'!N$7:$N$619)</f>
        <v>1000</v>
      </c>
      <c r="P213" s="69">
        <f>SUMIF('PE2017'!$A$7:$A$619,'OP IFG'!B203,'PE2017'!$O$7:$O$619)</f>
        <v>0</v>
      </c>
      <c r="Q213" s="70">
        <f>SUM(E213:P213)</f>
        <v>11000</v>
      </c>
    </row>
    <row r="214" spans="1:17" ht="17.25" customHeight="1">
      <c r="B214" s="68">
        <v>35102</v>
      </c>
      <c r="C214" s="108" t="s">
        <v>288</v>
      </c>
      <c r="D214" s="109"/>
      <c r="E214" s="69">
        <f>SUMIF('PE2017'!$A$7:$A$619,'OP IFG'!B214,'PE2017'!$D$7:$D$619)</f>
        <v>0</v>
      </c>
      <c r="F214" s="69">
        <f>SUMIF('PE2017'!$A$7:$A$619,'OP IFG'!B214,'PE2017'!$E$7:$E$619)</f>
        <v>0</v>
      </c>
      <c r="G214" s="69">
        <f>SUMIF('PE2017'!$A$7:$A$619,'OP IFG'!B214,'PE2017'!$F$7:$F$619)</f>
        <v>0</v>
      </c>
      <c r="H214" s="69">
        <f>SUMIF('PE2017'!$A$7:$A$619,'OP IFG'!B214,'PE2017'!$G$7:$G$619)</f>
        <v>0</v>
      </c>
      <c r="I214" s="69">
        <f>SUMIF('PE2017'!$A$7:$A$619,'OP IFG'!B214,'PE2017'!$H$7:$H$619)</f>
        <v>0</v>
      </c>
      <c r="J214" s="69">
        <f>SUMIF('PE2017'!$A$7:$A$619,'OP IFG'!B214,'PE2017'!$I$7:$I$619)</f>
        <v>0</v>
      </c>
      <c r="K214" s="69">
        <f>SUMIF('PE2017'!$A$7:$A$619,'OP IFG'!B214,'PE2017'!$J$7:$J$619)</f>
        <v>0</v>
      </c>
      <c r="L214" s="69">
        <f>SUMIF('PE2017'!$A$7:$A$619,'OP IFG'!B214,'PE2017'!$K$7:$K$619)</f>
        <v>0</v>
      </c>
      <c r="M214" s="69">
        <f>SUMIF('PE2017'!$A$7:$A$619,'OP IFG'!B214,'PE2017'!$L$7:$L$619)</f>
        <v>0</v>
      </c>
      <c r="N214" s="69">
        <f>SUMIF('PE2017'!$A$7:$A$619,'OP IFG'!B214,'PE2017'!$M$7:$M$619)</f>
        <v>0</v>
      </c>
      <c r="O214" s="69">
        <f>SUMIF('PE2017'!$A$7:$A$619,'OP IFG'!B214,'PE2017'!N$7:$N$619)</f>
        <v>0</v>
      </c>
      <c r="P214" s="69">
        <f>SUMIF('PE2017'!$A$7:$A$619,'OP IFG'!B204,'PE2017'!$O$7:$O$619)</f>
        <v>0</v>
      </c>
      <c r="Q214" s="70">
        <f>SUM(E214:P214)</f>
        <v>0</v>
      </c>
    </row>
    <row r="215" spans="1:17" ht="17.25" customHeight="1">
      <c r="B215" s="68">
        <v>35103</v>
      </c>
      <c r="C215" s="108" t="s">
        <v>289</v>
      </c>
      <c r="D215" s="109"/>
      <c r="E215" s="69">
        <f>SUMIF('PE2017'!$A$7:$A$619,'OP IFG'!B215,'PE2017'!$D$7:$D$619)</f>
        <v>0</v>
      </c>
      <c r="F215" s="69">
        <f>SUMIF('PE2017'!$A$7:$A$619,'OP IFG'!B215,'PE2017'!$E$7:$E$619)</f>
        <v>0</v>
      </c>
      <c r="G215" s="69">
        <f>SUMIF('PE2017'!$A$7:$A$619,'OP IFG'!B215,'PE2017'!$F$7:$F$619)</f>
        <v>0</v>
      </c>
      <c r="H215" s="69">
        <f>SUMIF('PE2017'!$A$7:$A$619,'OP IFG'!B215,'PE2017'!$G$7:$G$619)</f>
        <v>0</v>
      </c>
      <c r="I215" s="69">
        <f>SUMIF('PE2017'!$A$7:$A$619,'OP IFG'!B215,'PE2017'!$H$7:$H$619)</f>
        <v>0</v>
      </c>
      <c r="J215" s="69">
        <f>SUMIF('PE2017'!$A$7:$A$619,'OP IFG'!B215,'PE2017'!$I$7:$I$619)</f>
        <v>0</v>
      </c>
      <c r="K215" s="69">
        <f>SUMIF('PE2017'!$A$7:$A$619,'OP IFG'!B215,'PE2017'!$J$7:$J$619)</f>
        <v>0</v>
      </c>
      <c r="L215" s="69">
        <f>SUMIF('PE2017'!$A$7:$A$619,'OP IFG'!B215,'PE2017'!$K$7:$K$619)</f>
        <v>0</v>
      </c>
      <c r="M215" s="69">
        <f>SUMIF('PE2017'!$A$7:$A$619,'OP IFG'!B215,'PE2017'!$L$7:$L$619)</f>
        <v>0</v>
      </c>
      <c r="N215" s="69">
        <f>SUMIF('PE2017'!$A$7:$A$619,'OP IFG'!B215,'PE2017'!$M$7:$M$619)</f>
        <v>0</v>
      </c>
      <c r="O215" s="69">
        <f>SUMIF('PE2017'!$A$7:$A$619,'OP IFG'!B215,'PE2017'!N$7:$N$619)</f>
        <v>0</v>
      </c>
      <c r="P215" s="69">
        <f>SUMIF('PE2017'!$A$7:$A$619,'OP IFG'!B205,'PE2017'!$O$7:$O$619)</f>
        <v>0</v>
      </c>
      <c r="Q215" s="70">
        <f>SUM(E215:P215)</f>
        <v>0</v>
      </c>
    </row>
    <row r="216" spans="1:17" ht="17.25" customHeight="1">
      <c r="B216" s="68">
        <v>35104</v>
      </c>
      <c r="C216" s="108" t="s">
        <v>290</v>
      </c>
      <c r="D216" s="109"/>
      <c r="E216" s="69">
        <f>SUMIF('PE2017'!$A$7:$A$619,'OP IFG'!B216,'PE2017'!$D$7:$D$619)</f>
        <v>0</v>
      </c>
      <c r="F216" s="69">
        <f>SUMIF('PE2017'!$A$7:$A$619,'OP IFG'!B216,'PE2017'!$E$7:$E$619)</f>
        <v>0</v>
      </c>
      <c r="G216" s="69">
        <f>SUMIF('PE2017'!$A$7:$A$619,'OP IFG'!B216,'PE2017'!$F$7:$F$619)</f>
        <v>0</v>
      </c>
      <c r="H216" s="69">
        <f>SUMIF('PE2017'!$A$7:$A$619,'OP IFG'!B216,'PE2017'!$G$7:$G$619)</f>
        <v>0</v>
      </c>
      <c r="I216" s="69">
        <f>SUMIF('PE2017'!$A$7:$A$619,'OP IFG'!B216,'PE2017'!$H$7:$H$619)</f>
        <v>0</v>
      </c>
      <c r="J216" s="69">
        <f>SUMIF('PE2017'!$A$7:$A$619,'OP IFG'!B216,'PE2017'!$I$7:$I$619)</f>
        <v>0</v>
      </c>
      <c r="K216" s="69">
        <f>SUMIF('PE2017'!$A$7:$A$619,'OP IFG'!B216,'PE2017'!$J$7:$J$619)</f>
        <v>0</v>
      </c>
      <c r="L216" s="69">
        <f>SUMIF('PE2017'!$A$7:$A$619,'OP IFG'!B216,'PE2017'!$K$7:$K$619)</f>
        <v>0</v>
      </c>
      <c r="M216" s="69">
        <f>SUMIF('PE2017'!$A$7:$A$619,'OP IFG'!B216,'PE2017'!$L$7:$L$619)</f>
        <v>0</v>
      </c>
      <c r="N216" s="69">
        <f>SUMIF('PE2017'!$A$7:$A$619,'OP IFG'!B216,'PE2017'!$M$7:$M$619)</f>
        <v>0</v>
      </c>
      <c r="O216" s="69">
        <f>SUMIF('PE2017'!$A$7:$A$619,'OP IFG'!B216,'PE2017'!N$7:$N$619)</f>
        <v>0</v>
      </c>
      <c r="P216" s="69">
        <f>SUMIF('PE2017'!$A$7:$A$619,'OP IFG'!B206,'PE2017'!$O$7:$O$619)</f>
        <v>0</v>
      </c>
      <c r="Q216" s="70">
        <f>SUM(E216:P216)</f>
        <v>0</v>
      </c>
    </row>
    <row r="217" spans="1:17" s="54" customFormat="1" ht="24" customHeight="1">
      <c r="A217" s="82"/>
      <c r="B217" s="66">
        <v>352</v>
      </c>
      <c r="C217" s="110" t="s">
        <v>291</v>
      </c>
      <c r="D217" s="111"/>
      <c r="E217" s="71">
        <f t="shared" ref="E217:Q217" si="102">SUM(E218:E219)</f>
        <v>0</v>
      </c>
      <c r="F217" s="71">
        <f t="shared" si="102"/>
        <v>0</v>
      </c>
      <c r="G217" s="71">
        <f t="shared" si="102"/>
        <v>0</v>
      </c>
      <c r="H217" s="71">
        <f t="shared" si="102"/>
        <v>0</v>
      </c>
      <c r="I217" s="71">
        <f t="shared" si="102"/>
        <v>0</v>
      </c>
      <c r="J217" s="71">
        <f t="shared" si="102"/>
        <v>0</v>
      </c>
      <c r="K217" s="71">
        <f t="shared" si="102"/>
        <v>0</v>
      </c>
      <c r="L217" s="71">
        <f t="shared" si="102"/>
        <v>0</v>
      </c>
      <c r="M217" s="71">
        <f t="shared" si="102"/>
        <v>0</v>
      </c>
      <c r="N217" s="71">
        <f t="shared" si="102"/>
        <v>0</v>
      </c>
      <c r="O217" s="71">
        <f t="shared" si="102"/>
        <v>0</v>
      </c>
      <c r="P217" s="71">
        <f t="shared" si="102"/>
        <v>0</v>
      </c>
      <c r="Q217" s="71">
        <f t="shared" si="102"/>
        <v>0</v>
      </c>
    </row>
    <row r="218" spans="1:17" ht="17.25" customHeight="1">
      <c r="B218" s="68">
        <v>35201</v>
      </c>
      <c r="C218" s="108" t="s">
        <v>292</v>
      </c>
      <c r="D218" s="109"/>
      <c r="E218" s="69">
        <f>SUMIF('PE2017'!$A$7:$A$619,'OP IFG'!B218,'PE2017'!$D$7:$D$619)</f>
        <v>0</v>
      </c>
      <c r="F218" s="69">
        <f>SUMIF('PE2017'!$A$7:$A$619,'OP IFG'!B218,'PE2017'!$E$7:$E$619)</f>
        <v>0</v>
      </c>
      <c r="G218" s="69">
        <f>SUMIF('PE2017'!$A$7:$A$619,'OP IFG'!B218,'PE2017'!$F$7:$F$619)</f>
        <v>0</v>
      </c>
      <c r="H218" s="69">
        <f>SUMIF('PE2017'!$A$7:$A$619,'OP IFG'!B218,'PE2017'!$G$7:$G$619)</f>
        <v>0</v>
      </c>
      <c r="I218" s="69">
        <f>SUMIF('PE2017'!$A$7:$A$619,'OP IFG'!B218,'PE2017'!$H$7:$H$619)</f>
        <v>0</v>
      </c>
      <c r="J218" s="69">
        <f>SUMIF('PE2017'!$A$7:$A$619,'OP IFG'!B218,'PE2017'!$I$7:$I$619)</f>
        <v>0</v>
      </c>
      <c r="K218" s="69">
        <f>SUMIF('PE2017'!$A$7:$A$619,'OP IFG'!B218,'PE2017'!$J$7:$J$619)</f>
        <v>0</v>
      </c>
      <c r="L218" s="69">
        <f>SUMIF('PE2017'!$A$7:$A$619,'OP IFG'!B218,'PE2017'!$K$7:$K$619)</f>
        <v>0</v>
      </c>
      <c r="M218" s="69">
        <f>SUMIF('PE2017'!$A$7:$A$619,'OP IFG'!B218,'PE2017'!$L$7:$L$619)</f>
        <v>0</v>
      </c>
      <c r="N218" s="69">
        <f>SUMIF('PE2017'!$A$7:$A$619,'OP IFG'!B218,'PE2017'!$M$7:$M$619)</f>
        <v>0</v>
      </c>
      <c r="O218" s="69">
        <f>SUMIF('PE2017'!$A$7:$A$619,'OP IFG'!B218,'PE2017'!N$7:$N$619)</f>
        <v>0</v>
      </c>
      <c r="P218" s="69">
        <f>SUMIF('PE2017'!$A$7:$A$619,'OP IFG'!B208,'PE2017'!$O$7:$O$619)</f>
        <v>0</v>
      </c>
      <c r="Q218" s="70">
        <f>SUM(E218:P218)</f>
        <v>0</v>
      </c>
    </row>
    <row r="219" spans="1:17" ht="22.5" customHeight="1">
      <c r="B219" s="68">
        <v>35202</v>
      </c>
      <c r="C219" s="108" t="s">
        <v>293</v>
      </c>
      <c r="D219" s="109"/>
      <c r="E219" s="69">
        <f>SUMIF('PE2017'!$A$7:$A$619,'OP IFG'!B219,'PE2017'!$D$7:$D$619)</f>
        <v>0</v>
      </c>
      <c r="F219" s="69">
        <f>SUMIF('PE2017'!$A$7:$A$619,'OP IFG'!B219,'PE2017'!$E$7:$E$619)</f>
        <v>0</v>
      </c>
      <c r="G219" s="69">
        <f>SUMIF('PE2017'!$A$7:$A$619,'OP IFG'!B219,'PE2017'!$F$7:$F$619)</f>
        <v>0</v>
      </c>
      <c r="H219" s="69">
        <f>SUMIF('PE2017'!$A$7:$A$619,'OP IFG'!B219,'PE2017'!$G$7:$G$619)</f>
        <v>0</v>
      </c>
      <c r="I219" s="69">
        <f>SUMIF('PE2017'!$A$7:$A$619,'OP IFG'!B219,'PE2017'!$H$7:$H$619)</f>
        <v>0</v>
      </c>
      <c r="J219" s="69">
        <f>SUMIF('PE2017'!$A$7:$A$619,'OP IFG'!B219,'PE2017'!$I$7:$I$619)</f>
        <v>0</v>
      </c>
      <c r="K219" s="69">
        <f>SUMIF('PE2017'!$A$7:$A$619,'OP IFG'!B219,'PE2017'!$J$7:$J$619)</f>
        <v>0</v>
      </c>
      <c r="L219" s="69">
        <f>SUMIF('PE2017'!$A$7:$A$619,'OP IFG'!B219,'PE2017'!$K$7:$K$619)</f>
        <v>0</v>
      </c>
      <c r="M219" s="69">
        <f>SUMIF('PE2017'!$A$7:$A$619,'OP IFG'!B219,'PE2017'!$L$7:$L$619)</f>
        <v>0</v>
      </c>
      <c r="N219" s="69">
        <f>SUMIF('PE2017'!$A$7:$A$619,'OP IFG'!B219,'PE2017'!$M$7:$M$619)</f>
        <v>0</v>
      </c>
      <c r="O219" s="69">
        <f>SUMIF('PE2017'!$A$7:$A$619,'OP IFG'!B219,'PE2017'!N$7:$N$619)</f>
        <v>0</v>
      </c>
      <c r="P219" s="69">
        <f>SUMIF('PE2017'!$A$7:$A$619,'OP IFG'!B209,'PE2017'!$O$7:$O$619)</f>
        <v>0</v>
      </c>
      <c r="Q219" s="70">
        <f>SUM(E219:P219)</f>
        <v>0</v>
      </c>
    </row>
    <row r="220" spans="1:17" s="54" customFormat="1" ht="27" customHeight="1">
      <c r="A220" s="82"/>
      <c r="B220" s="66">
        <v>353</v>
      </c>
      <c r="C220" s="110" t="s">
        <v>294</v>
      </c>
      <c r="D220" s="111"/>
      <c r="E220" s="71">
        <f t="shared" ref="E220:Q220" si="103">SUM(E221:E222)</f>
        <v>0</v>
      </c>
      <c r="F220" s="71">
        <f t="shared" si="103"/>
        <v>0</v>
      </c>
      <c r="G220" s="71">
        <f t="shared" si="103"/>
        <v>0</v>
      </c>
      <c r="H220" s="71">
        <f t="shared" si="103"/>
        <v>0</v>
      </c>
      <c r="I220" s="71">
        <f t="shared" si="103"/>
        <v>0</v>
      </c>
      <c r="J220" s="71">
        <f t="shared" si="103"/>
        <v>0</v>
      </c>
      <c r="K220" s="71">
        <f t="shared" si="103"/>
        <v>0</v>
      </c>
      <c r="L220" s="71">
        <f t="shared" si="103"/>
        <v>0</v>
      </c>
      <c r="M220" s="71">
        <f t="shared" si="103"/>
        <v>0</v>
      </c>
      <c r="N220" s="71">
        <f t="shared" si="103"/>
        <v>0</v>
      </c>
      <c r="O220" s="71">
        <f t="shared" si="103"/>
        <v>0</v>
      </c>
      <c r="P220" s="71">
        <f t="shared" si="103"/>
        <v>4000</v>
      </c>
      <c r="Q220" s="71">
        <f t="shared" si="103"/>
        <v>4000</v>
      </c>
    </row>
    <row r="221" spans="1:17" ht="17.25" customHeight="1">
      <c r="B221" s="68" t="s">
        <v>295</v>
      </c>
      <c r="C221" s="108" t="s">
        <v>296</v>
      </c>
      <c r="D221" s="109"/>
      <c r="E221" s="69">
        <f>SUMIF('PE2017'!$A$7:$A$619,'OP IFG'!B221,'PE2017'!$D$7:$D$619)</f>
        <v>0</v>
      </c>
      <c r="F221" s="69">
        <f>SUMIF('PE2017'!$A$7:$A$619,'OP IFG'!B221,'PE2017'!$E$7:$E$619)</f>
        <v>0</v>
      </c>
      <c r="G221" s="69">
        <f>SUMIF('PE2017'!$A$7:$A$619,'OP IFG'!B221,'PE2017'!$F$7:$F$619)</f>
        <v>0</v>
      </c>
      <c r="H221" s="69">
        <f>SUMIF('PE2017'!$A$7:$A$619,'OP IFG'!B221,'PE2017'!$G$7:$G$619)</f>
        <v>0</v>
      </c>
      <c r="I221" s="69">
        <f>SUMIF('PE2017'!$A$7:$A$619,'OP IFG'!B221,'PE2017'!$H$7:$H$619)</f>
        <v>0</v>
      </c>
      <c r="J221" s="69">
        <f>SUMIF('PE2017'!$A$7:$A$619,'OP IFG'!B221,'PE2017'!$I$7:$I$619)</f>
        <v>0</v>
      </c>
      <c r="K221" s="69">
        <f>SUMIF('PE2017'!$A$7:$A$619,'OP IFG'!B221,'PE2017'!$J$7:$J$619)</f>
        <v>0</v>
      </c>
      <c r="L221" s="69">
        <f>SUMIF('PE2017'!$A$7:$A$619,'OP IFG'!B221,'PE2017'!$K$7:$K$619)</f>
        <v>0</v>
      </c>
      <c r="M221" s="69">
        <f>SUMIF('PE2017'!$A$7:$A$619,'OP IFG'!B221,'PE2017'!$L$7:$L$619)</f>
        <v>0</v>
      </c>
      <c r="N221" s="69">
        <f>SUMIF('PE2017'!$A$7:$A$619,'OP IFG'!B221,'PE2017'!$M$7:$M$619)</f>
        <v>0</v>
      </c>
      <c r="O221" s="69">
        <f>SUMIF('PE2017'!$A$7:$A$619,'OP IFG'!B221,'PE2017'!N$7:$N$619)</f>
        <v>0</v>
      </c>
      <c r="P221" s="69">
        <f>SUMIF('PE2017'!$A$7:$A$619,'OP IFG'!B211,'PE2017'!$O$7:$O$619)</f>
        <v>3000</v>
      </c>
      <c r="Q221" s="70">
        <f>SUM(E221:P221)</f>
        <v>3000</v>
      </c>
    </row>
    <row r="222" spans="1:17" ht="17.25" customHeight="1">
      <c r="B222" s="68">
        <v>35302</v>
      </c>
      <c r="C222" s="108" t="s">
        <v>297</v>
      </c>
      <c r="D222" s="109"/>
      <c r="E222" s="69">
        <f>SUMIF('PE2017'!$A$7:$A$619,'OP IFG'!B222,'PE2017'!$D$7:$D$619)</f>
        <v>0</v>
      </c>
      <c r="F222" s="69">
        <f>SUMIF('PE2017'!$A$7:$A$619,'OP IFG'!B222,'PE2017'!$E$7:$E$619)</f>
        <v>0</v>
      </c>
      <c r="G222" s="69">
        <f>SUMIF('PE2017'!$A$7:$A$619,'OP IFG'!B222,'PE2017'!$F$7:$F$619)</f>
        <v>0</v>
      </c>
      <c r="H222" s="69">
        <f>SUMIF('PE2017'!$A$7:$A$619,'OP IFG'!B222,'PE2017'!$G$7:$G$619)</f>
        <v>0</v>
      </c>
      <c r="I222" s="69">
        <f>SUMIF('PE2017'!$A$7:$A$619,'OP IFG'!B222,'PE2017'!$H$7:$H$619)</f>
        <v>0</v>
      </c>
      <c r="J222" s="69">
        <f>SUMIF('PE2017'!$A$7:$A$619,'OP IFG'!B222,'PE2017'!$I$7:$I$619)</f>
        <v>0</v>
      </c>
      <c r="K222" s="69">
        <f>SUMIF('PE2017'!$A$7:$A$619,'OP IFG'!B222,'PE2017'!$J$7:$J$619)</f>
        <v>0</v>
      </c>
      <c r="L222" s="69">
        <f>SUMIF('PE2017'!$A$7:$A$619,'OP IFG'!B222,'PE2017'!$K$7:$K$619)</f>
        <v>0</v>
      </c>
      <c r="M222" s="69">
        <f>SUMIF('PE2017'!$A$7:$A$619,'OP IFG'!B222,'PE2017'!$L$7:$L$619)</f>
        <v>0</v>
      </c>
      <c r="N222" s="69">
        <f>SUMIF('PE2017'!$A$7:$A$619,'OP IFG'!B222,'PE2017'!$M$7:$M$619)</f>
        <v>0</v>
      </c>
      <c r="O222" s="69">
        <f>SUMIF('PE2017'!$A$7:$A$619,'OP IFG'!B222,'PE2017'!N$7:$N$619)</f>
        <v>0</v>
      </c>
      <c r="P222" s="69">
        <f>SUMIF('PE2017'!$A$7:$A$619,'OP IFG'!B212,'PE2017'!$O$7:$O$619)</f>
        <v>1000</v>
      </c>
      <c r="Q222" s="70">
        <f>SUM(E222:P222)</f>
        <v>1000</v>
      </c>
    </row>
    <row r="223" spans="1:17" s="54" customFormat="1" ht="17.25" customHeight="1">
      <c r="A223" s="82"/>
      <c r="B223" s="66">
        <v>355</v>
      </c>
      <c r="C223" s="110" t="s">
        <v>298</v>
      </c>
      <c r="D223" s="111"/>
      <c r="E223" s="71">
        <f t="shared" ref="E223:Q223" si="104">E224</f>
        <v>2000</v>
      </c>
      <c r="F223" s="71">
        <f t="shared" si="104"/>
        <v>2000</v>
      </c>
      <c r="G223" s="71">
        <f t="shared" si="104"/>
        <v>2000</v>
      </c>
      <c r="H223" s="71">
        <f t="shared" si="104"/>
        <v>2000</v>
      </c>
      <c r="I223" s="71">
        <f t="shared" si="104"/>
        <v>1000</v>
      </c>
      <c r="J223" s="71">
        <f t="shared" si="104"/>
        <v>1000</v>
      </c>
      <c r="K223" s="71">
        <f t="shared" si="104"/>
        <v>1000</v>
      </c>
      <c r="L223" s="71">
        <f t="shared" si="104"/>
        <v>1000</v>
      </c>
      <c r="M223" s="71">
        <f t="shared" si="104"/>
        <v>2000</v>
      </c>
      <c r="N223" s="71">
        <f t="shared" si="104"/>
        <v>2000</v>
      </c>
      <c r="O223" s="71">
        <f t="shared" si="104"/>
        <v>2000</v>
      </c>
      <c r="P223" s="71">
        <f t="shared" si="104"/>
        <v>0</v>
      </c>
      <c r="Q223" s="71">
        <f t="shared" si="104"/>
        <v>18000</v>
      </c>
    </row>
    <row r="224" spans="1:17" ht="17.25" customHeight="1">
      <c r="B224" s="68">
        <v>35501</v>
      </c>
      <c r="C224" s="108" t="s">
        <v>299</v>
      </c>
      <c r="D224" s="109"/>
      <c r="E224" s="69">
        <f>SUMIF('PE2017'!$A$7:$A$619,'OP IFG'!B224,'PE2017'!$D$7:$D$619)</f>
        <v>2000</v>
      </c>
      <c r="F224" s="69">
        <f>SUMIF('PE2017'!$A$7:$A$619,'OP IFG'!B224,'PE2017'!$E$7:$E$619)</f>
        <v>2000</v>
      </c>
      <c r="G224" s="69">
        <f>SUMIF('PE2017'!$A$7:$A$619,'OP IFG'!B224,'PE2017'!$F$7:$F$619)</f>
        <v>2000</v>
      </c>
      <c r="H224" s="69">
        <f>SUMIF('PE2017'!$A$7:$A$619,'OP IFG'!B224,'PE2017'!$G$7:$G$619)</f>
        <v>2000</v>
      </c>
      <c r="I224" s="69">
        <f>SUMIF('PE2017'!$A$7:$A$619,'OP IFG'!B224,'PE2017'!$H$7:$H$619)</f>
        <v>1000</v>
      </c>
      <c r="J224" s="69">
        <f>SUMIF('PE2017'!$A$7:$A$619,'OP IFG'!B224,'PE2017'!$I$7:$I$619)</f>
        <v>1000</v>
      </c>
      <c r="K224" s="69">
        <f>SUMIF('PE2017'!$A$7:$A$619,'OP IFG'!B224,'PE2017'!$J$7:$J$619)</f>
        <v>1000</v>
      </c>
      <c r="L224" s="69">
        <f>SUMIF('PE2017'!$A$7:$A$619,'OP IFG'!B224,'PE2017'!$K$7:$K$619)</f>
        <v>1000</v>
      </c>
      <c r="M224" s="69">
        <f>SUMIF('PE2017'!$A$7:$A$619,'OP IFG'!B224,'PE2017'!$L$7:$L$619)</f>
        <v>2000</v>
      </c>
      <c r="N224" s="69">
        <f>SUMIF('PE2017'!$A$7:$A$619,'OP IFG'!B224,'PE2017'!$M$7:$M$619)</f>
        <v>2000</v>
      </c>
      <c r="O224" s="69">
        <f>SUMIF('PE2017'!$A$7:$A$619,'OP IFG'!B224,'PE2017'!N$7:$N$619)</f>
        <v>2000</v>
      </c>
      <c r="P224" s="69">
        <f>SUMIF('PE2017'!$A$7:$A$619,'OP IFG'!B214,'PE2017'!$O$7:$O$619)</f>
        <v>0</v>
      </c>
      <c r="Q224" s="70">
        <f>SUM(E224:P224)</f>
        <v>18000</v>
      </c>
    </row>
    <row r="225" spans="1:17" s="54" customFormat="1" ht="24" customHeight="1">
      <c r="A225" s="82"/>
      <c r="B225" s="66">
        <v>357</v>
      </c>
      <c r="C225" s="110" t="s">
        <v>300</v>
      </c>
      <c r="D225" s="111"/>
      <c r="E225" s="71">
        <f t="shared" ref="E225:Q225" si="105">SUM(E226:E228)</f>
        <v>0</v>
      </c>
      <c r="F225" s="71">
        <f t="shared" si="105"/>
        <v>0</v>
      </c>
      <c r="G225" s="71">
        <f t="shared" si="105"/>
        <v>0</v>
      </c>
      <c r="H225" s="71">
        <f t="shared" si="105"/>
        <v>0</v>
      </c>
      <c r="I225" s="71">
        <f t="shared" si="105"/>
        <v>0</v>
      </c>
      <c r="J225" s="71">
        <f t="shared" si="105"/>
        <v>0</v>
      </c>
      <c r="K225" s="71">
        <f t="shared" si="105"/>
        <v>0</v>
      </c>
      <c r="L225" s="71">
        <f t="shared" si="105"/>
        <v>0</v>
      </c>
      <c r="M225" s="71">
        <f t="shared" si="105"/>
        <v>0</v>
      </c>
      <c r="N225" s="71">
        <f t="shared" si="105"/>
        <v>0</v>
      </c>
      <c r="O225" s="71">
        <f t="shared" si="105"/>
        <v>0</v>
      </c>
      <c r="P225" s="71">
        <f t="shared" si="105"/>
        <v>0</v>
      </c>
      <c r="Q225" s="71">
        <f t="shared" si="105"/>
        <v>0</v>
      </c>
    </row>
    <row r="226" spans="1:17" ht="17.25" customHeight="1">
      <c r="B226" s="68">
        <v>35701</v>
      </c>
      <c r="C226" s="108" t="s">
        <v>301</v>
      </c>
      <c r="D226" s="109"/>
      <c r="E226" s="69">
        <f>SUMIF('PE2017'!$A$7:$A$619,'OP IFG'!B226,'PE2017'!$D$7:$D$619)</f>
        <v>0</v>
      </c>
      <c r="F226" s="69">
        <f>SUMIF('PE2017'!$A$7:$A$619,'OP IFG'!B226,'PE2017'!$E$7:$E$619)</f>
        <v>0</v>
      </c>
      <c r="G226" s="69">
        <f>SUMIF('PE2017'!$A$7:$A$619,'OP IFG'!B226,'PE2017'!$F$7:$F$619)</f>
        <v>0</v>
      </c>
      <c r="H226" s="69">
        <f>SUMIF('PE2017'!$A$7:$A$619,'OP IFG'!B226,'PE2017'!$G$7:$G$619)</f>
        <v>0</v>
      </c>
      <c r="I226" s="69">
        <f>SUMIF('PE2017'!$A$7:$A$619,'OP IFG'!B226,'PE2017'!$H$7:$H$619)</f>
        <v>0</v>
      </c>
      <c r="J226" s="69">
        <f>SUMIF('PE2017'!$A$7:$A$619,'OP IFG'!B226,'PE2017'!$I$7:$I$619)</f>
        <v>0</v>
      </c>
      <c r="K226" s="69">
        <f>SUMIF('PE2017'!$A$7:$A$619,'OP IFG'!B226,'PE2017'!$J$7:$J$619)</f>
        <v>0</v>
      </c>
      <c r="L226" s="69">
        <f>SUMIF('PE2017'!$A$7:$A$619,'OP IFG'!B226,'PE2017'!$K$7:$K$619)</f>
        <v>0</v>
      </c>
      <c r="M226" s="69">
        <f>SUMIF('PE2017'!$A$7:$A$619,'OP IFG'!B226,'PE2017'!$L$7:$L$619)</f>
        <v>0</v>
      </c>
      <c r="N226" s="69">
        <f>SUMIF('PE2017'!$A$7:$A$619,'OP IFG'!B226,'PE2017'!$M$7:$M$619)</f>
        <v>0</v>
      </c>
      <c r="O226" s="69">
        <f>SUMIF('PE2017'!$A$7:$A$619,'OP IFG'!B226,'PE2017'!N$7:$N$619)</f>
        <v>0</v>
      </c>
      <c r="P226" s="69">
        <f>SUMIF('PE2017'!$A$7:$A$619,'OP IFG'!B216,'PE2017'!$O$7:$O$619)</f>
        <v>0</v>
      </c>
      <c r="Q226" s="70">
        <f>SUM(E226:P226)</f>
        <v>0</v>
      </c>
    </row>
    <row r="227" spans="1:17" ht="27" customHeight="1">
      <c r="B227" s="68">
        <v>35702</v>
      </c>
      <c r="C227" s="108" t="s">
        <v>302</v>
      </c>
      <c r="D227" s="109"/>
      <c r="E227" s="69">
        <f>SUMIF('PE2017'!$A$7:$A$619,'OP IFG'!B227,'PE2017'!$D$7:$D$619)</f>
        <v>0</v>
      </c>
      <c r="F227" s="69">
        <f>SUMIF('PE2017'!$A$7:$A$619,'OP IFG'!B227,'PE2017'!$E$7:$E$619)</f>
        <v>0</v>
      </c>
      <c r="G227" s="69">
        <f>SUMIF('PE2017'!$A$7:$A$619,'OP IFG'!B227,'PE2017'!$F$7:$F$619)</f>
        <v>0</v>
      </c>
      <c r="H227" s="69">
        <f>SUMIF('PE2017'!$A$7:$A$619,'OP IFG'!B227,'PE2017'!$G$7:$G$619)</f>
        <v>0</v>
      </c>
      <c r="I227" s="69">
        <f>SUMIF('PE2017'!$A$7:$A$619,'OP IFG'!B227,'PE2017'!$H$7:$H$619)</f>
        <v>0</v>
      </c>
      <c r="J227" s="69">
        <f>SUMIF('PE2017'!$A$7:$A$619,'OP IFG'!B227,'PE2017'!$I$7:$I$619)</f>
        <v>0</v>
      </c>
      <c r="K227" s="69">
        <f>SUMIF('PE2017'!$A$7:$A$619,'OP IFG'!B227,'PE2017'!$J$7:$J$619)</f>
        <v>0</v>
      </c>
      <c r="L227" s="69">
        <f>SUMIF('PE2017'!$A$7:$A$619,'OP IFG'!B227,'PE2017'!$K$7:$K$619)</f>
        <v>0</v>
      </c>
      <c r="M227" s="69">
        <f>SUMIF('PE2017'!$A$7:$A$619,'OP IFG'!B227,'PE2017'!$L$7:$L$619)</f>
        <v>0</v>
      </c>
      <c r="N227" s="69">
        <f>SUMIF('PE2017'!$A$7:$A$619,'OP IFG'!B227,'PE2017'!$M$7:$M$619)</f>
        <v>0</v>
      </c>
      <c r="O227" s="69">
        <f>SUMIF('PE2017'!$A$7:$A$619,'OP IFG'!B227,'PE2017'!N$7:$N$619)</f>
        <v>0</v>
      </c>
      <c r="P227" s="69">
        <f>SUMIF('PE2017'!$A$7:$A$619,'OP IFG'!B217,'PE2017'!$O$7:$O$619)</f>
        <v>0</v>
      </c>
      <c r="Q227" s="70">
        <f>SUM(E227:P227)</f>
        <v>0</v>
      </c>
    </row>
    <row r="228" spans="1:17" ht="17.25" customHeight="1">
      <c r="B228" s="68">
        <v>35703</v>
      </c>
      <c r="C228" s="108" t="s">
        <v>303</v>
      </c>
      <c r="D228" s="109"/>
      <c r="E228" s="69">
        <f>SUMIF('PE2017'!$A$7:$A$619,'OP IFG'!B228,'PE2017'!$D$7:$D$619)</f>
        <v>0</v>
      </c>
      <c r="F228" s="69">
        <f>SUMIF('PE2017'!$A$7:$A$619,'OP IFG'!B228,'PE2017'!$E$7:$E$619)</f>
        <v>0</v>
      </c>
      <c r="G228" s="69">
        <f>SUMIF('PE2017'!$A$7:$A$619,'OP IFG'!B228,'PE2017'!$F$7:$F$619)</f>
        <v>0</v>
      </c>
      <c r="H228" s="69">
        <f>SUMIF('PE2017'!$A$7:$A$619,'OP IFG'!B228,'PE2017'!$G$7:$G$619)</f>
        <v>0</v>
      </c>
      <c r="I228" s="69">
        <f>SUMIF('PE2017'!$A$7:$A$619,'OP IFG'!B228,'PE2017'!$H$7:$H$619)</f>
        <v>0</v>
      </c>
      <c r="J228" s="69">
        <f>SUMIF('PE2017'!$A$7:$A$619,'OP IFG'!B228,'PE2017'!$I$7:$I$619)</f>
        <v>0</v>
      </c>
      <c r="K228" s="69">
        <f>SUMIF('PE2017'!$A$7:$A$619,'OP IFG'!B228,'PE2017'!$J$7:$J$619)</f>
        <v>0</v>
      </c>
      <c r="L228" s="69">
        <f>SUMIF('PE2017'!$A$7:$A$619,'OP IFG'!B228,'PE2017'!$K$7:$K$619)</f>
        <v>0</v>
      </c>
      <c r="M228" s="69">
        <f>SUMIF('PE2017'!$A$7:$A$619,'OP IFG'!B228,'PE2017'!$L$7:$L$619)</f>
        <v>0</v>
      </c>
      <c r="N228" s="69">
        <f>SUMIF('PE2017'!$A$7:$A$619,'OP IFG'!B228,'PE2017'!$M$7:$M$619)</f>
        <v>0</v>
      </c>
      <c r="O228" s="69">
        <f>SUMIF('PE2017'!$A$7:$A$619,'OP IFG'!B228,'PE2017'!N$7:$N$619)</f>
        <v>0</v>
      </c>
      <c r="P228" s="69">
        <f>SUMIF('PE2017'!$A$7:$A$619,'OP IFG'!B218,'PE2017'!$O$7:$O$619)</f>
        <v>0</v>
      </c>
      <c r="Q228" s="70">
        <f>SUM(E228:P228)</f>
        <v>0</v>
      </c>
    </row>
    <row r="229" spans="1:17" s="54" customFormat="1" ht="17.25" customHeight="1">
      <c r="A229" s="82"/>
      <c r="B229" s="66" t="s">
        <v>304</v>
      </c>
      <c r="C229" s="110" t="s">
        <v>305</v>
      </c>
      <c r="D229" s="111"/>
      <c r="E229" s="71">
        <f t="shared" ref="E229:Q229" si="106">E230</f>
        <v>0</v>
      </c>
      <c r="F229" s="71">
        <f t="shared" si="106"/>
        <v>50000</v>
      </c>
      <c r="G229" s="71">
        <f t="shared" si="106"/>
        <v>0</v>
      </c>
      <c r="H229" s="71">
        <f t="shared" si="106"/>
        <v>0</v>
      </c>
      <c r="I229" s="71">
        <f t="shared" si="106"/>
        <v>0</v>
      </c>
      <c r="J229" s="71">
        <f t="shared" si="106"/>
        <v>0</v>
      </c>
      <c r="K229" s="71">
        <f t="shared" si="106"/>
        <v>0</v>
      </c>
      <c r="L229" s="71">
        <f t="shared" si="106"/>
        <v>0</v>
      </c>
      <c r="M229" s="71">
        <f t="shared" si="106"/>
        <v>0</v>
      </c>
      <c r="N229" s="71">
        <f t="shared" si="106"/>
        <v>0</v>
      </c>
      <c r="O229" s="71">
        <f t="shared" si="106"/>
        <v>0</v>
      </c>
      <c r="P229" s="71">
        <f t="shared" si="106"/>
        <v>0</v>
      </c>
      <c r="Q229" s="71">
        <f t="shared" si="106"/>
        <v>50000</v>
      </c>
    </row>
    <row r="230" spans="1:17" ht="17.25" customHeight="1">
      <c r="B230" s="68" t="s">
        <v>306</v>
      </c>
      <c r="C230" s="108" t="s">
        <v>307</v>
      </c>
      <c r="D230" s="109"/>
      <c r="E230" s="69">
        <f>SUMIF('PE2017'!$A$7:$A$619,'OP IFG'!B230,'PE2017'!$D$7:$D$619)</f>
        <v>0</v>
      </c>
      <c r="F230" s="69">
        <f>SUMIF('PE2017'!$A$7:$A$619,'OP IFG'!B230,'PE2017'!$E$7:$E$619)</f>
        <v>50000</v>
      </c>
      <c r="G230" s="69">
        <f>SUMIF('PE2017'!$A$7:$A$619,'OP IFG'!B230,'PE2017'!$F$7:$F$619)</f>
        <v>0</v>
      </c>
      <c r="H230" s="69">
        <f>SUMIF('PE2017'!$A$7:$A$619,'OP IFG'!B230,'PE2017'!$G$7:$G$619)</f>
        <v>0</v>
      </c>
      <c r="I230" s="69">
        <f>SUMIF('PE2017'!$A$7:$A$619,'OP IFG'!B230,'PE2017'!$H$7:$H$619)</f>
        <v>0</v>
      </c>
      <c r="J230" s="69">
        <f>SUMIF('PE2017'!$A$7:$A$619,'OP IFG'!B230,'PE2017'!$I$7:$I$619)</f>
        <v>0</v>
      </c>
      <c r="K230" s="69">
        <f>SUMIF('PE2017'!$A$7:$A$619,'OP IFG'!B230,'PE2017'!$J$7:$J$619)</f>
        <v>0</v>
      </c>
      <c r="L230" s="69">
        <f>SUMIF('PE2017'!$A$7:$A$619,'OP IFG'!B230,'PE2017'!$K$7:$K$619)</f>
        <v>0</v>
      </c>
      <c r="M230" s="69">
        <f>SUMIF('PE2017'!$A$7:$A$619,'OP IFG'!B230,'PE2017'!$L$7:$L$619)</f>
        <v>0</v>
      </c>
      <c r="N230" s="69">
        <f>SUMIF('PE2017'!$A$7:$A$619,'OP IFG'!B230,'PE2017'!$M$7:$M$619)</f>
        <v>0</v>
      </c>
      <c r="O230" s="69">
        <f>SUMIF('PE2017'!$A$7:$A$619,'OP IFG'!B230,'PE2017'!N$7:$N$619)</f>
        <v>0</v>
      </c>
      <c r="P230" s="69">
        <f>SUMIF('PE2017'!$A$7:$A$619,'OP IFG'!B220,'PE2017'!$O$7:$O$619)</f>
        <v>0</v>
      </c>
      <c r="Q230" s="70">
        <f>SUM(E230:P230)</f>
        <v>50000</v>
      </c>
    </row>
    <row r="231" spans="1:17" s="54" customFormat="1" ht="17.25" customHeight="1">
      <c r="A231" s="82"/>
      <c r="B231" s="66">
        <v>359</v>
      </c>
      <c r="C231" s="110" t="s">
        <v>308</v>
      </c>
      <c r="D231" s="111"/>
      <c r="E231" s="71">
        <f t="shared" ref="E231:Q231" si="107">E232</f>
        <v>0</v>
      </c>
      <c r="F231" s="71">
        <f t="shared" si="107"/>
        <v>0</v>
      </c>
      <c r="G231" s="71">
        <f t="shared" si="107"/>
        <v>0</v>
      </c>
      <c r="H231" s="71">
        <f t="shared" si="107"/>
        <v>0</v>
      </c>
      <c r="I231" s="71">
        <f t="shared" si="107"/>
        <v>0</v>
      </c>
      <c r="J231" s="71">
        <f t="shared" si="107"/>
        <v>0</v>
      </c>
      <c r="K231" s="71">
        <f t="shared" si="107"/>
        <v>0</v>
      </c>
      <c r="L231" s="71">
        <f t="shared" si="107"/>
        <v>0</v>
      </c>
      <c r="M231" s="71">
        <f t="shared" si="107"/>
        <v>0</v>
      </c>
      <c r="N231" s="71">
        <f t="shared" si="107"/>
        <v>0</v>
      </c>
      <c r="O231" s="71">
        <f t="shared" si="107"/>
        <v>0</v>
      </c>
      <c r="P231" s="71">
        <f t="shared" si="107"/>
        <v>0</v>
      </c>
      <c r="Q231" s="71">
        <f t="shared" si="107"/>
        <v>0</v>
      </c>
    </row>
    <row r="232" spans="1:17" ht="17.25" customHeight="1">
      <c r="B232" s="68">
        <v>35901</v>
      </c>
      <c r="C232" s="108" t="s">
        <v>309</v>
      </c>
      <c r="D232" s="109"/>
      <c r="E232" s="69">
        <f>SUMIF('PE2017'!$A$7:$A$619,'OP IFG'!B232,'PE2017'!$D$7:$D$619)</f>
        <v>0</v>
      </c>
      <c r="F232" s="69">
        <f>SUMIF('PE2017'!$A$7:$A$619,'OP IFG'!B232,'PE2017'!$E$7:$E$619)</f>
        <v>0</v>
      </c>
      <c r="G232" s="69">
        <f>SUMIF('PE2017'!$A$7:$A$619,'OP IFG'!B232,'PE2017'!$F$7:$F$619)</f>
        <v>0</v>
      </c>
      <c r="H232" s="69">
        <f>SUMIF('PE2017'!$A$7:$A$619,'OP IFG'!B232,'PE2017'!$G$7:$G$619)</f>
        <v>0</v>
      </c>
      <c r="I232" s="69">
        <f>SUMIF('PE2017'!$A$7:$A$619,'OP IFG'!B232,'PE2017'!$H$7:$H$619)</f>
        <v>0</v>
      </c>
      <c r="J232" s="69">
        <f>SUMIF('PE2017'!$A$7:$A$619,'OP IFG'!B232,'PE2017'!$I$7:$I$619)</f>
        <v>0</v>
      </c>
      <c r="K232" s="69">
        <f>SUMIF('PE2017'!$A$7:$A$619,'OP IFG'!B232,'PE2017'!$J$7:$J$619)</f>
        <v>0</v>
      </c>
      <c r="L232" s="69">
        <f>SUMIF('PE2017'!$A$7:$A$619,'OP IFG'!B232,'PE2017'!$K$7:$K$619)</f>
        <v>0</v>
      </c>
      <c r="M232" s="69">
        <f>SUMIF('PE2017'!$A$7:$A$619,'OP IFG'!B232,'PE2017'!$L$7:$L$619)</f>
        <v>0</v>
      </c>
      <c r="N232" s="69">
        <f>SUMIF('PE2017'!$A$7:$A$619,'OP IFG'!B232,'PE2017'!$M$7:$M$619)</f>
        <v>0</v>
      </c>
      <c r="O232" s="69">
        <f>SUMIF('PE2017'!$A$7:$A$619,'OP IFG'!B232,'PE2017'!N$7:$N$619)</f>
        <v>0</v>
      </c>
      <c r="P232" s="69">
        <f>SUMIF('PE2017'!$A$7:$A$619,'OP IFG'!B222,'PE2017'!$O$7:$O$619)</f>
        <v>0</v>
      </c>
      <c r="Q232" s="70">
        <f>SUM(E232:P232)</f>
        <v>0</v>
      </c>
    </row>
    <row r="233" spans="1:17" s="54" customFormat="1" ht="17.25" customHeight="1">
      <c r="A233" s="82"/>
      <c r="B233" s="66">
        <v>3600</v>
      </c>
      <c r="C233" s="110" t="s">
        <v>310</v>
      </c>
      <c r="D233" s="111"/>
      <c r="E233" s="71">
        <f t="shared" ref="E233:Q233" si="108">E234+E236+E238+E240+E242+E244</f>
        <v>286800</v>
      </c>
      <c r="F233" s="71">
        <f t="shared" si="108"/>
        <v>241600</v>
      </c>
      <c r="G233" s="71">
        <f t="shared" si="108"/>
        <v>0</v>
      </c>
      <c r="H233" s="71">
        <f t="shared" si="108"/>
        <v>150000</v>
      </c>
      <c r="I233" s="71">
        <f t="shared" si="108"/>
        <v>0</v>
      </c>
      <c r="J233" s="71">
        <f t="shared" si="108"/>
        <v>10000</v>
      </c>
      <c r="K233" s="71">
        <f t="shared" si="108"/>
        <v>10000</v>
      </c>
      <c r="L233" s="71">
        <f t="shared" si="108"/>
        <v>0</v>
      </c>
      <c r="M233" s="71">
        <f t="shared" si="108"/>
        <v>10000</v>
      </c>
      <c r="N233" s="71">
        <f t="shared" si="108"/>
        <v>0</v>
      </c>
      <c r="O233" s="71">
        <f t="shared" si="108"/>
        <v>0</v>
      </c>
      <c r="P233" s="71">
        <f t="shared" si="108"/>
        <v>0</v>
      </c>
      <c r="Q233" s="71">
        <f t="shared" si="108"/>
        <v>708400</v>
      </c>
    </row>
    <row r="234" spans="1:17" s="54" customFormat="1" ht="26.25" customHeight="1">
      <c r="A234" s="82"/>
      <c r="B234" s="66">
        <v>361</v>
      </c>
      <c r="C234" s="110" t="s">
        <v>311</v>
      </c>
      <c r="D234" s="111"/>
      <c r="E234" s="71">
        <f t="shared" ref="E234:Q234" si="109">E235</f>
        <v>286800</v>
      </c>
      <c r="F234" s="71">
        <f t="shared" si="109"/>
        <v>218400</v>
      </c>
      <c r="G234" s="71">
        <f t="shared" si="109"/>
        <v>0</v>
      </c>
      <c r="H234" s="71">
        <f t="shared" si="109"/>
        <v>150000</v>
      </c>
      <c r="I234" s="71">
        <f t="shared" si="109"/>
        <v>0</v>
      </c>
      <c r="J234" s="71">
        <f t="shared" si="109"/>
        <v>10000</v>
      </c>
      <c r="K234" s="71">
        <f t="shared" si="109"/>
        <v>10000</v>
      </c>
      <c r="L234" s="71">
        <f t="shared" si="109"/>
        <v>0</v>
      </c>
      <c r="M234" s="71">
        <f t="shared" si="109"/>
        <v>10000</v>
      </c>
      <c r="N234" s="71">
        <f t="shared" si="109"/>
        <v>0</v>
      </c>
      <c r="O234" s="71">
        <f t="shared" si="109"/>
        <v>0</v>
      </c>
      <c r="P234" s="71">
        <f t="shared" si="109"/>
        <v>0</v>
      </c>
      <c r="Q234" s="71">
        <f t="shared" si="109"/>
        <v>685200</v>
      </c>
    </row>
    <row r="235" spans="1:17" ht="23.25" customHeight="1">
      <c r="B235" s="68">
        <v>36101</v>
      </c>
      <c r="C235" s="108" t="s">
        <v>312</v>
      </c>
      <c r="D235" s="109"/>
      <c r="E235" s="69">
        <f>SUMIF('PE2017'!$A$7:$A$619,'OP IFG'!B235,'PE2017'!$D$7:$D$619)</f>
        <v>286800</v>
      </c>
      <c r="F235" s="69">
        <f>SUMIF('PE2017'!$A$7:$A$619,'OP IFG'!B235,'PE2017'!$E$7:$E$619)</f>
        <v>218400</v>
      </c>
      <c r="G235" s="69">
        <f>SUMIF('PE2017'!$A$7:$A$619,'OP IFG'!B235,'PE2017'!$F$7:$F$619)</f>
        <v>0</v>
      </c>
      <c r="H235" s="69">
        <f>SUMIF('PE2017'!$A$7:$A$619,'OP IFG'!B235,'PE2017'!$G$7:$G$619)</f>
        <v>150000</v>
      </c>
      <c r="I235" s="69">
        <f>SUMIF('PE2017'!$A$7:$A$619,'OP IFG'!B235,'PE2017'!$H$7:$H$619)</f>
        <v>0</v>
      </c>
      <c r="J235" s="69">
        <f>SUMIF('PE2017'!$A$7:$A$619,'OP IFG'!B235,'PE2017'!$I$7:$I$619)</f>
        <v>10000</v>
      </c>
      <c r="K235" s="69">
        <f>SUMIF('PE2017'!$A$7:$A$619,'OP IFG'!B235,'PE2017'!$J$7:$J$619)</f>
        <v>10000</v>
      </c>
      <c r="L235" s="69">
        <f>SUMIF('PE2017'!$A$7:$A$619,'OP IFG'!B235,'PE2017'!$K$7:$K$619)</f>
        <v>0</v>
      </c>
      <c r="M235" s="69">
        <f>SUMIF('PE2017'!$A$7:$A$619,'OP IFG'!B235,'PE2017'!$L$7:$L$619)</f>
        <v>10000</v>
      </c>
      <c r="N235" s="69">
        <f>SUMIF('PE2017'!$A$7:$A$619,'OP IFG'!B235,'PE2017'!$M$7:$M$619)</f>
        <v>0</v>
      </c>
      <c r="O235" s="69">
        <f>SUMIF('PE2017'!$A$7:$A$619,'OP IFG'!B235,'PE2017'!N$7:$N$619)</f>
        <v>0</v>
      </c>
      <c r="P235" s="69">
        <f>SUMIF('PE2017'!$A$7:$A$619,'OP IFG'!B225,'PE2017'!$O$7:$O$619)</f>
        <v>0</v>
      </c>
      <c r="Q235" s="70">
        <f>SUM(E235:P235)</f>
        <v>685200</v>
      </c>
    </row>
    <row r="236" spans="1:17" s="54" customFormat="1" ht="24" customHeight="1">
      <c r="A236" s="82"/>
      <c r="B236" s="66">
        <v>362</v>
      </c>
      <c r="C236" s="110" t="s">
        <v>313</v>
      </c>
      <c r="D236" s="111"/>
      <c r="E236" s="71">
        <f t="shared" ref="E236:Q236" si="110">E237</f>
        <v>0</v>
      </c>
      <c r="F236" s="71">
        <f t="shared" si="110"/>
        <v>0</v>
      </c>
      <c r="G236" s="71">
        <f t="shared" si="110"/>
        <v>0</v>
      </c>
      <c r="H236" s="71">
        <f t="shared" si="110"/>
        <v>0</v>
      </c>
      <c r="I236" s="71">
        <f t="shared" si="110"/>
        <v>0</v>
      </c>
      <c r="J236" s="71">
        <f t="shared" si="110"/>
        <v>0</v>
      </c>
      <c r="K236" s="71">
        <f t="shared" si="110"/>
        <v>0</v>
      </c>
      <c r="L236" s="71">
        <f t="shared" si="110"/>
        <v>0</v>
      </c>
      <c r="M236" s="71">
        <f t="shared" si="110"/>
        <v>0</v>
      </c>
      <c r="N236" s="71">
        <f t="shared" si="110"/>
        <v>0</v>
      </c>
      <c r="O236" s="71">
        <f t="shared" si="110"/>
        <v>0</v>
      </c>
      <c r="P236" s="71">
        <f t="shared" si="110"/>
        <v>0</v>
      </c>
      <c r="Q236" s="71">
        <f t="shared" si="110"/>
        <v>0</v>
      </c>
    </row>
    <row r="237" spans="1:17" ht="24.75" customHeight="1">
      <c r="B237" s="68">
        <v>36201</v>
      </c>
      <c r="C237" s="108" t="s">
        <v>314</v>
      </c>
      <c r="D237" s="109"/>
      <c r="E237" s="69">
        <f>SUMIF('PE2017'!$A$7:$A$619,'OP IFG'!B237,'PE2017'!$D$7:$D$619)</f>
        <v>0</v>
      </c>
      <c r="F237" s="69">
        <f>SUMIF('PE2017'!$A$7:$A$619,'OP IFG'!B237,'PE2017'!$E$7:$E$619)</f>
        <v>0</v>
      </c>
      <c r="G237" s="69">
        <f>SUMIF('PE2017'!$A$7:$A$619,'OP IFG'!B237,'PE2017'!$F$7:$F$619)</f>
        <v>0</v>
      </c>
      <c r="H237" s="69">
        <f>SUMIF('PE2017'!$A$7:$A$619,'OP IFG'!B237,'PE2017'!$G$7:$G$619)</f>
        <v>0</v>
      </c>
      <c r="I237" s="69">
        <f>SUMIF('PE2017'!$A$7:$A$619,'OP IFG'!B237,'PE2017'!$H$7:$H$619)</f>
        <v>0</v>
      </c>
      <c r="J237" s="69">
        <f>SUMIF('PE2017'!$A$7:$A$619,'OP IFG'!B237,'PE2017'!$I$7:$I$619)</f>
        <v>0</v>
      </c>
      <c r="K237" s="69">
        <f>SUMIF('PE2017'!$A$7:$A$619,'OP IFG'!B237,'PE2017'!$J$7:$J$619)</f>
        <v>0</v>
      </c>
      <c r="L237" s="69">
        <f>SUMIF('PE2017'!$A$7:$A$619,'OP IFG'!B237,'PE2017'!$K$7:$K$619)</f>
        <v>0</v>
      </c>
      <c r="M237" s="69">
        <f>SUMIF('PE2017'!$A$7:$A$619,'OP IFG'!B237,'PE2017'!$L$7:$L$619)</f>
        <v>0</v>
      </c>
      <c r="N237" s="69">
        <f>SUMIF('PE2017'!$A$7:$A$619,'OP IFG'!B237,'PE2017'!$M$7:$M$619)</f>
        <v>0</v>
      </c>
      <c r="O237" s="69">
        <f>SUMIF('PE2017'!$A$7:$A$619,'OP IFG'!B237,'PE2017'!N$7:$N$619)</f>
        <v>0</v>
      </c>
      <c r="P237" s="69">
        <f>SUMIF('PE2017'!$A$7:$A$619,'OP IFG'!B227,'PE2017'!$O$7:$O$619)</f>
        <v>0</v>
      </c>
      <c r="Q237" s="70">
        <f>SUM(E237:P237)</f>
        <v>0</v>
      </c>
    </row>
    <row r="238" spans="1:17" s="54" customFormat="1" ht="25.5" customHeight="1">
      <c r="A238" s="82"/>
      <c r="B238" s="66">
        <v>363</v>
      </c>
      <c r="C238" s="110" t="s">
        <v>315</v>
      </c>
      <c r="D238" s="111"/>
      <c r="E238" s="71">
        <f t="shared" ref="E238:Q238" si="111">E239</f>
        <v>0</v>
      </c>
      <c r="F238" s="71">
        <f t="shared" si="111"/>
        <v>0</v>
      </c>
      <c r="G238" s="71">
        <f t="shared" si="111"/>
        <v>0</v>
      </c>
      <c r="H238" s="71">
        <f t="shared" si="111"/>
        <v>0</v>
      </c>
      <c r="I238" s="71">
        <f t="shared" si="111"/>
        <v>0</v>
      </c>
      <c r="J238" s="71">
        <f t="shared" si="111"/>
        <v>0</v>
      </c>
      <c r="K238" s="71">
        <f t="shared" si="111"/>
        <v>0</v>
      </c>
      <c r="L238" s="71">
        <f t="shared" si="111"/>
        <v>0</v>
      </c>
      <c r="M238" s="71">
        <f t="shared" si="111"/>
        <v>0</v>
      </c>
      <c r="N238" s="71">
        <f t="shared" si="111"/>
        <v>0</v>
      </c>
      <c r="O238" s="71">
        <f t="shared" si="111"/>
        <v>0</v>
      </c>
      <c r="P238" s="71">
        <f t="shared" si="111"/>
        <v>0</v>
      </c>
      <c r="Q238" s="71">
        <f t="shared" si="111"/>
        <v>0</v>
      </c>
    </row>
    <row r="239" spans="1:17" ht="17.25" customHeight="1">
      <c r="B239" s="68">
        <v>36301</v>
      </c>
      <c r="C239" s="108" t="s">
        <v>316</v>
      </c>
      <c r="D239" s="109"/>
      <c r="E239" s="69">
        <f>SUMIF('PE2017'!$A$7:$A$619,'OP IFG'!B239,'PE2017'!$D$7:$D$619)</f>
        <v>0</v>
      </c>
      <c r="F239" s="69">
        <f>SUMIF('PE2017'!$A$7:$A$619,'OP IFG'!B239,'PE2017'!$E$7:$E$619)</f>
        <v>0</v>
      </c>
      <c r="G239" s="69">
        <f>SUMIF('PE2017'!$A$7:$A$619,'OP IFG'!B239,'PE2017'!$F$7:$F$619)</f>
        <v>0</v>
      </c>
      <c r="H239" s="69">
        <f>SUMIF('PE2017'!$A$7:$A$619,'OP IFG'!B239,'PE2017'!$G$7:$G$619)</f>
        <v>0</v>
      </c>
      <c r="I239" s="69">
        <f>SUMIF('PE2017'!$A$7:$A$619,'OP IFG'!B239,'PE2017'!$H$7:$H$619)</f>
        <v>0</v>
      </c>
      <c r="J239" s="69">
        <f>SUMIF('PE2017'!$A$7:$A$619,'OP IFG'!B239,'PE2017'!$I$7:$I$619)</f>
        <v>0</v>
      </c>
      <c r="K239" s="69">
        <f>SUMIF('PE2017'!$A$7:$A$619,'OP IFG'!B239,'PE2017'!$J$7:$J$619)</f>
        <v>0</v>
      </c>
      <c r="L239" s="69">
        <f>SUMIF('PE2017'!$A$7:$A$619,'OP IFG'!B239,'PE2017'!$K$7:$K$619)</f>
        <v>0</v>
      </c>
      <c r="M239" s="69">
        <f>SUMIF('PE2017'!$A$7:$A$619,'OP IFG'!B239,'PE2017'!$L$7:$L$619)</f>
        <v>0</v>
      </c>
      <c r="N239" s="69">
        <f>SUMIF('PE2017'!$A$7:$A$619,'OP IFG'!B239,'PE2017'!$M$7:$M$619)</f>
        <v>0</v>
      </c>
      <c r="O239" s="69">
        <f>SUMIF('PE2017'!$A$7:$A$619,'OP IFG'!B239,'PE2017'!N$7:$N$619)</f>
        <v>0</v>
      </c>
      <c r="P239" s="69">
        <f>SUMIF('PE2017'!$A$7:$A$619,'OP IFG'!B229,'PE2017'!$O$7:$O$619)</f>
        <v>0</v>
      </c>
      <c r="Q239" s="70">
        <f>SUM(E239:P239)</f>
        <v>0</v>
      </c>
    </row>
    <row r="240" spans="1:17" s="54" customFormat="1" ht="17.25" customHeight="1">
      <c r="A240" s="82"/>
      <c r="B240" s="66">
        <v>364</v>
      </c>
      <c r="C240" s="110" t="s">
        <v>317</v>
      </c>
      <c r="D240" s="111"/>
      <c r="E240" s="71">
        <f t="shared" ref="E240:Q240" si="112">E241</f>
        <v>0</v>
      </c>
      <c r="F240" s="71">
        <f t="shared" si="112"/>
        <v>23200</v>
      </c>
      <c r="G240" s="71">
        <f t="shared" si="112"/>
        <v>0</v>
      </c>
      <c r="H240" s="71">
        <f t="shared" si="112"/>
        <v>0</v>
      </c>
      <c r="I240" s="71">
        <f t="shared" si="112"/>
        <v>0</v>
      </c>
      <c r="J240" s="71">
        <f t="shared" si="112"/>
        <v>0</v>
      </c>
      <c r="K240" s="71">
        <f t="shared" si="112"/>
        <v>0</v>
      </c>
      <c r="L240" s="71">
        <f t="shared" si="112"/>
        <v>0</v>
      </c>
      <c r="M240" s="71">
        <f t="shared" si="112"/>
        <v>0</v>
      </c>
      <c r="N240" s="71">
        <f t="shared" si="112"/>
        <v>0</v>
      </c>
      <c r="O240" s="71">
        <f t="shared" si="112"/>
        <v>0</v>
      </c>
      <c r="P240" s="71">
        <f t="shared" si="112"/>
        <v>0</v>
      </c>
      <c r="Q240" s="71">
        <f t="shared" si="112"/>
        <v>23200</v>
      </c>
    </row>
    <row r="241" spans="1:17" ht="17.25" customHeight="1">
      <c r="B241" s="68">
        <v>36401</v>
      </c>
      <c r="C241" s="108" t="s">
        <v>318</v>
      </c>
      <c r="D241" s="109"/>
      <c r="E241" s="69">
        <f>SUMIF('PE2017'!$A$7:$A$619,'OP IFG'!B241,'PE2017'!$D$7:$D$619)</f>
        <v>0</v>
      </c>
      <c r="F241" s="69">
        <f>SUMIF('PE2017'!$A$7:$A$619,'OP IFG'!B241,'PE2017'!$E$7:$E$619)</f>
        <v>23200</v>
      </c>
      <c r="G241" s="69">
        <f>SUMIF('PE2017'!$A$7:$A$619,'OP IFG'!B241,'PE2017'!$F$7:$F$619)</f>
        <v>0</v>
      </c>
      <c r="H241" s="69">
        <f>SUMIF('PE2017'!$A$7:$A$619,'OP IFG'!B241,'PE2017'!$G$7:$G$619)</f>
        <v>0</v>
      </c>
      <c r="I241" s="69">
        <f>SUMIF('PE2017'!$A$7:$A$619,'OP IFG'!B241,'PE2017'!$H$7:$H$619)</f>
        <v>0</v>
      </c>
      <c r="J241" s="69">
        <f>SUMIF('PE2017'!$A$7:$A$619,'OP IFG'!B241,'PE2017'!$I$7:$I$619)</f>
        <v>0</v>
      </c>
      <c r="K241" s="69">
        <f>SUMIF('PE2017'!$A$7:$A$619,'OP IFG'!B241,'PE2017'!$J$7:$J$619)</f>
        <v>0</v>
      </c>
      <c r="L241" s="69">
        <f>SUMIF('PE2017'!$A$7:$A$619,'OP IFG'!B241,'PE2017'!$K$7:$K$619)</f>
        <v>0</v>
      </c>
      <c r="M241" s="69">
        <f>SUMIF('PE2017'!$A$7:$A$619,'OP IFG'!B241,'PE2017'!$L$7:$L$619)</f>
        <v>0</v>
      </c>
      <c r="N241" s="69">
        <f>SUMIF('PE2017'!$A$7:$A$619,'OP IFG'!B241,'PE2017'!$M$7:$M$619)</f>
        <v>0</v>
      </c>
      <c r="O241" s="69">
        <f>SUMIF('PE2017'!$A$7:$A$619,'OP IFG'!B241,'PE2017'!N$7:$N$619)</f>
        <v>0</v>
      </c>
      <c r="P241" s="69">
        <f>SUMIF('PE2017'!$A$7:$A$619,'OP IFG'!B231,'PE2017'!$O$7:$O$619)</f>
        <v>0</v>
      </c>
      <c r="Q241" s="70">
        <f>SUM(E241:P241)</f>
        <v>23200</v>
      </c>
    </row>
    <row r="242" spans="1:17" s="54" customFormat="1" ht="24" customHeight="1">
      <c r="A242" s="82"/>
      <c r="B242" s="66">
        <v>366</v>
      </c>
      <c r="C242" s="110" t="s">
        <v>319</v>
      </c>
      <c r="D242" s="111"/>
      <c r="E242" s="71">
        <f t="shared" ref="E242:Q242" si="113">E243</f>
        <v>0</v>
      </c>
      <c r="F242" s="71">
        <f t="shared" si="113"/>
        <v>0</v>
      </c>
      <c r="G242" s="71">
        <f t="shared" si="113"/>
        <v>0</v>
      </c>
      <c r="H242" s="71">
        <f t="shared" si="113"/>
        <v>0</v>
      </c>
      <c r="I242" s="71">
        <f t="shared" si="113"/>
        <v>0</v>
      </c>
      <c r="J242" s="71">
        <f t="shared" si="113"/>
        <v>0</v>
      </c>
      <c r="K242" s="71">
        <f t="shared" si="113"/>
        <v>0</v>
      </c>
      <c r="L242" s="71">
        <f t="shared" si="113"/>
        <v>0</v>
      </c>
      <c r="M242" s="71">
        <f t="shared" si="113"/>
        <v>0</v>
      </c>
      <c r="N242" s="71">
        <f t="shared" si="113"/>
        <v>0</v>
      </c>
      <c r="O242" s="71">
        <f t="shared" si="113"/>
        <v>0</v>
      </c>
      <c r="P242" s="71">
        <f t="shared" si="113"/>
        <v>0</v>
      </c>
      <c r="Q242" s="71">
        <f t="shared" si="113"/>
        <v>0</v>
      </c>
    </row>
    <row r="243" spans="1:17" ht="17.25" customHeight="1">
      <c r="B243" s="68">
        <v>36601</v>
      </c>
      <c r="C243" s="108" t="s">
        <v>320</v>
      </c>
      <c r="D243" s="109"/>
      <c r="E243" s="69">
        <f>SUMIF('PE2017'!$A$7:$A$619,'OP IFG'!B243,'PE2017'!$D$7:$D$619)</f>
        <v>0</v>
      </c>
      <c r="F243" s="69">
        <f>SUMIF('PE2017'!$A$7:$A$619,'OP IFG'!B243,'PE2017'!$E$7:$E$619)</f>
        <v>0</v>
      </c>
      <c r="G243" s="69">
        <f>SUMIF('PE2017'!$A$7:$A$619,'OP IFG'!B243,'PE2017'!$F$7:$F$619)</f>
        <v>0</v>
      </c>
      <c r="H243" s="69">
        <f>SUMIF('PE2017'!$A$7:$A$619,'OP IFG'!B243,'PE2017'!$G$7:$G$619)</f>
        <v>0</v>
      </c>
      <c r="I243" s="69">
        <f>SUMIF('PE2017'!$A$7:$A$619,'OP IFG'!B243,'PE2017'!$H$7:$H$619)</f>
        <v>0</v>
      </c>
      <c r="J243" s="69">
        <f>SUMIF('PE2017'!$A$7:$A$619,'OP IFG'!B243,'PE2017'!$I$7:$I$619)</f>
        <v>0</v>
      </c>
      <c r="K243" s="69">
        <f>SUMIF('PE2017'!$A$7:$A$619,'OP IFG'!B243,'PE2017'!$J$7:$J$619)</f>
        <v>0</v>
      </c>
      <c r="L243" s="69">
        <f>SUMIF('PE2017'!$A$7:$A$619,'OP IFG'!B243,'PE2017'!$K$7:$K$619)</f>
        <v>0</v>
      </c>
      <c r="M243" s="69">
        <f>SUMIF('PE2017'!$A$7:$A$619,'OP IFG'!B243,'PE2017'!$L$7:$L$619)</f>
        <v>0</v>
      </c>
      <c r="N243" s="69">
        <f>SUMIF('PE2017'!$A$7:$A$619,'OP IFG'!B243,'PE2017'!$M$7:$M$619)</f>
        <v>0</v>
      </c>
      <c r="O243" s="69">
        <f>SUMIF('PE2017'!$A$7:$A$619,'OP IFG'!B243,'PE2017'!N$7:$N$619)</f>
        <v>0</v>
      </c>
      <c r="P243" s="69">
        <f>SUMIF('PE2017'!$A$7:$A$619,'OP IFG'!B233,'PE2017'!$O$7:$O$619)</f>
        <v>0</v>
      </c>
      <c r="Q243" s="70">
        <f>SUM(E243:P243)</f>
        <v>0</v>
      </c>
    </row>
    <row r="244" spans="1:17" s="54" customFormat="1" ht="17.25" customHeight="1">
      <c r="A244" s="82"/>
      <c r="B244" s="66">
        <v>369</v>
      </c>
      <c r="C244" s="110" t="s">
        <v>321</v>
      </c>
      <c r="D244" s="111"/>
      <c r="E244" s="71">
        <f t="shared" ref="E244:Q244" si="114">E245</f>
        <v>0</v>
      </c>
      <c r="F244" s="71">
        <f t="shared" si="114"/>
        <v>0</v>
      </c>
      <c r="G244" s="71">
        <f t="shared" si="114"/>
        <v>0</v>
      </c>
      <c r="H244" s="71">
        <f t="shared" si="114"/>
        <v>0</v>
      </c>
      <c r="I244" s="71">
        <f t="shared" si="114"/>
        <v>0</v>
      </c>
      <c r="J244" s="71">
        <f t="shared" si="114"/>
        <v>0</v>
      </c>
      <c r="K244" s="71">
        <f t="shared" si="114"/>
        <v>0</v>
      </c>
      <c r="L244" s="71">
        <f t="shared" si="114"/>
        <v>0</v>
      </c>
      <c r="M244" s="71">
        <f t="shared" si="114"/>
        <v>0</v>
      </c>
      <c r="N244" s="71">
        <f t="shared" si="114"/>
        <v>0</v>
      </c>
      <c r="O244" s="71">
        <f t="shared" si="114"/>
        <v>0</v>
      </c>
      <c r="P244" s="71">
        <f t="shared" si="114"/>
        <v>0</v>
      </c>
      <c r="Q244" s="71">
        <f t="shared" si="114"/>
        <v>0</v>
      </c>
    </row>
    <row r="245" spans="1:17" ht="17.25" customHeight="1">
      <c r="B245" s="68">
        <v>36901</v>
      </c>
      <c r="C245" s="108" t="s">
        <v>322</v>
      </c>
      <c r="D245" s="109"/>
      <c r="E245" s="69">
        <f>SUMIF('PE2017'!$A$7:$A$619,'OP IFG'!B245,'PE2017'!$D$7:$D$619)</f>
        <v>0</v>
      </c>
      <c r="F245" s="69">
        <f>SUMIF('PE2017'!$A$7:$A$619,'OP IFG'!B245,'PE2017'!$E$7:$E$619)</f>
        <v>0</v>
      </c>
      <c r="G245" s="69">
        <f>SUMIF('PE2017'!$A$7:$A$619,'OP IFG'!B245,'PE2017'!$F$7:$F$619)</f>
        <v>0</v>
      </c>
      <c r="H245" s="69">
        <f>SUMIF('PE2017'!$A$7:$A$619,'OP IFG'!B245,'PE2017'!$G$7:$G$619)</f>
        <v>0</v>
      </c>
      <c r="I245" s="69">
        <f>SUMIF('PE2017'!$A$7:$A$619,'OP IFG'!B245,'PE2017'!$H$7:$H$619)</f>
        <v>0</v>
      </c>
      <c r="J245" s="69">
        <f>SUMIF('PE2017'!$A$7:$A$619,'OP IFG'!B245,'PE2017'!$I$7:$I$619)</f>
        <v>0</v>
      </c>
      <c r="K245" s="69">
        <f>SUMIF('PE2017'!$A$7:$A$619,'OP IFG'!B245,'PE2017'!$J$7:$J$619)</f>
        <v>0</v>
      </c>
      <c r="L245" s="69">
        <f>SUMIF('PE2017'!$A$7:$A$619,'OP IFG'!B245,'PE2017'!$K$7:$K$619)</f>
        <v>0</v>
      </c>
      <c r="M245" s="69">
        <f>SUMIF('PE2017'!$A$7:$A$619,'OP IFG'!B245,'PE2017'!$L$7:$L$619)</f>
        <v>0</v>
      </c>
      <c r="N245" s="69">
        <f>SUMIF('PE2017'!$A$7:$A$619,'OP IFG'!B245,'PE2017'!$M$7:$M$619)</f>
        <v>0</v>
      </c>
      <c r="O245" s="69">
        <f>SUMIF('PE2017'!$A$7:$A$619,'OP IFG'!B245,'PE2017'!N$7:$N$619)</f>
        <v>0</v>
      </c>
      <c r="P245" s="69">
        <f>SUMIF('PE2017'!$A$7:$A$619,'OP IFG'!B235,'PE2017'!$O$7:$O$619)</f>
        <v>0</v>
      </c>
      <c r="Q245" s="70">
        <f>SUM(E245:P245)</f>
        <v>0</v>
      </c>
    </row>
    <row r="246" spans="1:17" s="54" customFormat="1" ht="17.25" customHeight="1">
      <c r="A246" s="82"/>
      <c r="B246" s="66">
        <v>3700</v>
      </c>
      <c r="C246" s="110" t="s">
        <v>323</v>
      </c>
      <c r="D246" s="111"/>
      <c r="E246" s="71">
        <f t="shared" ref="E246:Q246" si="115">E247+E249+E251+E254</f>
        <v>65400</v>
      </c>
      <c r="F246" s="71">
        <f t="shared" si="115"/>
        <v>65400</v>
      </c>
      <c r="G246" s="71">
        <f t="shared" si="115"/>
        <v>13350</v>
      </c>
      <c r="H246" s="71">
        <f t="shared" si="115"/>
        <v>5400</v>
      </c>
      <c r="I246" s="71">
        <f t="shared" si="115"/>
        <v>13350</v>
      </c>
      <c r="J246" s="71">
        <f t="shared" si="115"/>
        <v>5400</v>
      </c>
      <c r="K246" s="71">
        <f t="shared" si="115"/>
        <v>13200</v>
      </c>
      <c r="L246" s="71">
        <f t="shared" si="115"/>
        <v>5400</v>
      </c>
      <c r="M246" s="71">
        <f t="shared" si="115"/>
        <v>5400</v>
      </c>
      <c r="N246" s="71">
        <f t="shared" si="115"/>
        <v>13200</v>
      </c>
      <c r="O246" s="71">
        <f t="shared" si="115"/>
        <v>5400</v>
      </c>
      <c r="P246" s="71">
        <f t="shared" si="115"/>
        <v>0</v>
      </c>
      <c r="Q246" s="71">
        <f t="shared" si="115"/>
        <v>210900</v>
      </c>
    </row>
    <row r="247" spans="1:17" s="54" customFormat="1" ht="17.25" customHeight="1">
      <c r="A247" s="82"/>
      <c r="B247" s="66" t="s">
        <v>324</v>
      </c>
      <c r="C247" s="110" t="s">
        <v>325</v>
      </c>
      <c r="D247" s="111"/>
      <c r="E247" s="71">
        <f t="shared" ref="E247:Q247" si="116">E248</f>
        <v>0</v>
      </c>
      <c r="F247" s="71">
        <f t="shared" si="116"/>
        <v>0</v>
      </c>
      <c r="G247" s="71">
        <f t="shared" si="116"/>
        <v>7500</v>
      </c>
      <c r="H247" s="71">
        <f t="shared" si="116"/>
        <v>0</v>
      </c>
      <c r="I247" s="71">
        <f t="shared" si="116"/>
        <v>7500</v>
      </c>
      <c r="J247" s="71">
        <f t="shared" si="116"/>
        <v>0</v>
      </c>
      <c r="K247" s="71">
        <f t="shared" si="116"/>
        <v>7500</v>
      </c>
      <c r="L247" s="71">
        <f t="shared" si="116"/>
        <v>0</v>
      </c>
      <c r="M247" s="71">
        <f t="shared" si="116"/>
        <v>0</v>
      </c>
      <c r="N247" s="71">
        <f t="shared" si="116"/>
        <v>7500</v>
      </c>
      <c r="O247" s="71">
        <f t="shared" si="116"/>
        <v>0</v>
      </c>
      <c r="P247" s="71">
        <f t="shared" si="116"/>
        <v>0</v>
      </c>
      <c r="Q247" s="71">
        <f t="shared" si="116"/>
        <v>30000</v>
      </c>
    </row>
    <row r="248" spans="1:17" ht="17.25" customHeight="1">
      <c r="B248" s="68" t="s">
        <v>326</v>
      </c>
      <c r="C248" s="108" t="s">
        <v>327</v>
      </c>
      <c r="D248" s="109"/>
      <c r="E248" s="69">
        <f>SUMIF('PE2017'!$A$7:$A$619,'OP IFG'!B248,'PE2017'!$D$7:$D$619)</f>
        <v>0</v>
      </c>
      <c r="F248" s="69">
        <f>SUMIF('PE2017'!$A$7:$A$619,'OP IFG'!B248,'PE2017'!$E$7:$E$619)</f>
        <v>0</v>
      </c>
      <c r="G248" s="69">
        <f>SUMIF('PE2017'!$A$7:$A$619,'OP IFG'!B248,'PE2017'!$F$7:$F$619)</f>
        <v>7500</v>
      </c>
      <c r="H248" s="69">
        <f>SUMIF('PE2017'!$A$7:$A$619,'OP IFG'!B248,'PE2017'!$G$7:$G$619)</f>
        <v>0</v>
      </c>
      <c r="I248" s="69">
        <f>SUMIF('PE2017'!$A$7:$A$619,'OP IFG'!B248,'PE2017'!$H$7:$H$619)</f>
        <v>7500</v>
      </c>
      <c r="J248" s="69">
        <f>SUMIF('PE2017'!$A$7:$A$619,'OP IFG'!B248,'PE2017'!$I$7:$I$619)</f>
        <v>0</v>
      </c>
      <c r="K248" s="69">
        <f>SUMIF('PE2017'!$A$7:$A$619,'OP IFG'!B248,'PE2017'!$J$7:$J$619)</f>
        <v>7500</v>
      </c>
      <c r="L248" s="69">
        <f>SUMIF('PE2017'!$A$7:$A$619,'OP IFG'!B248,'PE2017'!$K$7:$K$619)</f>
        <v>0</v>
      </c>
      <c r="M248" s="69">
        <f>SUMIF('PE2017'!$A$7:$A$619,'OP IFG'!B248,'PE2017'!$L$7:$L$619)</f>
        <v>0</v>
      </c>
      <c r="N248" s="69">
        <f>SUMIF('PE2017'!$A$7:$A$619,'OP IFG'!B248,'PE2017'!$M$7:$M$619)</f>
        <v>7500</v>
      </c>
      <c r="O248" s="69">
        <f>SUMIF('PE2017'!$A$7:$A$619,'OP IFG'!B248,'PE2017'!N$7:$N$619)</f>
        <v>0</v>
      </c>
      <c r="P248" s="69">
        <f>SUMIF('PE2017'!$A$7:$A$619,'OP IFG'!B238,'PE2017'!$O$7:$O$619)</f>
        <v>0</v>
      </c>
      <c r="Q248" s="70">
        <f>SUM(E248:P248)</f>
        <v>30000</v>
      </c>
    </row>
    <row r="249" spans="1:17" s="54" customFormat="1" ht="17.25" customHeight="1">
      <c r="A249" s="82"/>
      <c r="B249" s="66">
        <v>372</v>
      </c>
      <c r="C249" s="110" t="s">
        <v>328</v>
      </c>
      <c r="D249" s="111"/>
      <c r="E249" s="71">
        <f t="shared" ref="E249:Q249" si="117">E250</f>
        <v>400</v>
      </c>
      <c r="F249" s="71">
        <f t="shared" si="117"/>
        <v>400</v>
      </c>
      <c r="G249" s="71">
        <f t="shared" si="117"/>
        <v>850</v>
      </c>
      <c r="H249" s="71">
        <f t="shared" si="117"/>
        <v>400</v>
      </c>
      <c r="I249" s="71">
        <f t="shared" si="117"/>
        <v>850</v>
      </c>
      <c r="J249" s="71">
        <f t="shared" si="117"/>
        <v>400</v>
      </c>
      <c r="K249" s="71">
        <f t="shared" si="117"/>
        <v>700</v>
      </c>
      <c r="L249" s="71">
        <f t="shared" si="117"/>
        <v>400</v>
      </c>
      <c r="M249" s="71">
        <f t="shared" si="117"/>
        <v>400</v>
      </c>
      <c r="N249" s="71">
        <f t="shared" si="117"/>
        <v>700</v>
      </c>
      <c r="O249" s="71">
        <f t="shared" si="117"/>
        <v>400</v>
      </c>
      <c r="P249" s="71">
        <f t="shared" si="117"/>
        <v>0</v>
      </c>
      <c r="Q249" s="71">
        <f t="shared" si="117"/>
        <v>5900</v>
      </c>
    </row>
    <row r="250" spans="1:17" ht="17.25" customHeight="1">
      <c r="B250" s="68">
        <v>37201</v>
      </c>
      <c r="C250" s="108" t="s">
        <v>329</v>
      </c>
      <c r="D250" s="109"/>
      <c r="E250" s="69">
        <f>SUMIF('PE2017'!$A$7:$A$619,'OP IFG'!B250,'PE2017'!$D$7:$D$619)</f>
        <v>400</v>
      </c>
      <c r="F250" s="69">
        <f>SUMIF('PE2017'!$A$7:$A$619,'OP IFG'!B250,'PE2017'!$E$7:$E$619)</f>
        <v>400</v>
      </c>
      <c r="G250" s="69">
        <f>SUMIF('PE2017'!$A$7:$A$619,'OP IFG'!B250,'PE2017'!$F$7:$F$619)</f>
        <v>850</v>
      </c>
      <c r="H250" s="69">
        <f>SUMIF('PE2017'!$A$7:$A$619,'OP IFG'!B250,'PE2017'!$G$7:$G$619)</f>
        <v>400</v>
      </c>
      <c r="I250" s="69">
        <f>SUMIF('PE2017'!$A$7:$A$619,'OP IFG'!B250,'PE2017'!$H$7:$H$619)</f>
        <v>850</v>
      </c>
      <c r="J250" s="69">
        <f>SUMIF('PE2017'!$A$7:$A$619,'OP IFG'!B250,'PE2017'!$I$7:$I$619)</f>
        <v>400</v>
      </c>
      <c r="K250" s="69">
        <f>SUMIF('PE2017'!$A$7:$A$619,'OP IFG'!B250,'PE2017'!$J$7:$J$619)</f>
        <v>700</v>
      </c>
      <c r="L250" s="69">
        <f>SUMIF('PE2017'!$A$7:$A$619,'OP IFG'!B250,'PE2017'!$K$7:$K$619)</f>
        <v>400</v>
      </c>
      <c r="M250" s="69">
        <f>SUMIF('PE2017'!$A$7:$A$619,'OP IFG'!B250,'PE2017'!$L$7:$L$619)</f>
        <v>400</v>
      </c>
      <c r="N250" s="69">
        <f>SUMIF('PE2017'!$A$7:$A$619,'OP IFG'!B250,'PE2017'!$M$7:$M$619)</f>
        <v>700</v>
      </c>
      <c r="O250" s="69">
        <f>SUMIF('PE2017'!$A$7:$A$619,'OP IFG'!B250,'PE2017'!N$7:$N$619)</f>
        <v>400</v>
      </c>
      <c r="P250" s="69">
        <f>SUMIF('PE2017'!$A$7:$A$619,'OP IFG'!B240,'PE2017'!$O$7:$O$619)</f>
        <v>0</v>
      </c>
      <c r="Q250" s="70">
        <f>SUM(E250:P250)</f>
        <v>5900</v>
      </c>
    </row>
    <row r="251" spans="1:17" s="54" customFormat="1" ht="17.25" customHeight="1">
      <c r="A251" s="82"/>
      <c r="B251" s="66">
        <v>375</v>
      </c>
      <c r="C251" s="110" t="s">
        <v>330</v>
      </c>
      <c r="D251" s="111"/>
      <c r="E251" s="71">
        <f t="shared" ref="E251:Q251" si="118">SUM(E252:E253)</f>
        <v>65000</v>
      </c>
      <c r="F251" s="71">
        <f t="shared" si="118"/>
        <v>65000</v>
      </c>
      <c r="G251" s="71">
        <f t="shared" si="118"/>
        <v>5000</v>
      </c>
      <c r="H251" s="71">
        <f t="shared" si="118"/>
        <v>5000</v>
      </c>
      <c r="I251" s="71">
        <f t="shared" si="118"/>
        <v>5000</v>
      </c>
      <c r="J251" s="71">
        <f t="shared" si="118"/>
        <v>5000</v>
      </c>
      <c r="K251" s="71">
        <f t="shared" si="118"/>
        <v>5000</v>
      </c>
      <c r="L251" s="71">
        <f t="shared" si="118"/>
        <v>5000</v>
      </c>
      <c r="M251" s="71">
        <f t="shared" si="118"/>
        <v>5000</v>
      </c>
      <c r="N251" s="71">
        <f t="shared" si="118"/>
        <v>5000</v>
      </c>
      <c r="O251" s="71">
        <f t="shared" si="118"/>
        <v>5000</v>
      </c>
      <c r="P251" s="71">
        <f t="shared" si="118"/>
        <v>0</v>
      </c>
      <c r="Q251" s="71">
        <f t="shared" si="118"/>
        <v>175000</v>
      </c>
    </row>
    <row r="252" spans="1:17" ht="17.25" customHeight="1">
      <c r="B252" s="68">
        <v>37501</v>
      </c>
      <c r="C252" s="108" t="s">
        <v>331</v>
      </c>
      <c r="D252" s="109"/>
      <c r="E252" s="69">
        <f>SUMIF('PE2017'!$A$7:$A$619,'OP IFG'!B252,'PE2017'!$D$7:$D$619)</f>
        <v>65000</v>
      </c>
      <c r="F252" s="69">
        <f>SUMIF('PE2017'!$A$7:$A$619,'OP IFG'!B252,'PE2017'!$E$7:$E$619)</f>
        <v>65000</v>
      </c>
      <c r="G252" s="69">
        <f>SUMIF('PE2017'!$A$7:$A$619,'OP IFG'!B252,'PE2017'!$F$7:$F$619)</f>
        <v>5000</v>
      </c>
      <c r="H252" s="69">
        <f>SUMIF('PE2017'!$A$7:$A$619,'OP IFG'!B252,'PE2017'!$G$7:$G$619)</f>
        <v>5000</v>
      </c>
      <c r="I252" s="69">
        <f>SUMIF('PE2017'!$A$7:$A$619,'OP IFG'!B252,'PE2017'!$H$7:$H$619)</f>
        <v>5000</v>
      </c>
      <c r="J252" s="69">
        <f>SUMIF('PE2017'!$A$7:$A$619,'OP IFG'!B252,'PE2017'!$I$7:$I$619)</f>
        <v>5000</v>
      </c>
      <c r="K252" s="69">
        <f>SUMIF('PE2017'!$A$7:$A$619,'OP IFG'!B252,'PE2017'!$J$7:$J$619)</f>
        <v>5000</v>
      </c>
      <c r="L252" s="69">
        <f>SUMIF('PE2017'!$A$7:$A$619,'OP IFG'!B252,'PE2017'!$K$7:$K$619)</f>
        <v>5000</v>
      </c>
      <c r="M252" s="69">
        <f>SUMIF('PE2017'!$A$7:$A$619,'OP IFG'!B252,'PE2017'!$L$7:$L$619)</f>
        <v>5000</v>
      </c>
      <c r="N252" s="69">
        <f>SUMIF('PE2017'!$A$7:$A$619,'OP IFG'!B252,'PE2017'!$M$7:$M$619)</f>
        <v>5000</v>
      </c>
      <c r="O252" s="69">
        <f>SUMIF('PE2017'!$A$7:$A$619,'OP IFG'!B252,'PE2017'!N$7:$N$619)</f>
        <v>5000</v>
      </c>
      <c r="P252" s="69">
        <f>SUMIF('PE2017'!$A$7:$A$619,'OP IFG'!B242,'PE2017'!$O$7:$O$619)</f>
        <v>0</v>
      </c>
      <c r="Q252" s="70">
        <f>SUM(E252:P252)</f>
        <v>175000</v>
      </c>
    </row>
    <row r="253" spans="1:17" ht="17.25" customHeight="1">
      <c r="B253" s="68" t="s">
        <v>332</v>
      </c>
      <c r="C253" s="108" t="s">
        <v>333</v>
      </c>
      <c r="D253" s="109"/>
      <c r="E253" s="69">
        <f>SUMIF('PE2017'!$A$7:$A$619,'OP IFG'!B253,'PE2017'!$D$7:$D$619)</f>
        <v>0</v>
      </c>
      <c r="F253" s="69">
        <f>SUMIF('PE2017'!$A$7:$A$619,'OP IFG'!B253,'PE2017'!$E$7:$E$619)</f>
        <v>0</v>
      </c>
      <c r="G253" s="69">
        <f>SUMIF('PE2017'!$A$7:$A$619,'OP IFG'!B253,'PE2017'!$F$7:$F$619)</f>
        <v>0</v>
      </c>
      <c r="H253" s="69">
        <f>SUMIF('PE2017'!$A$7:$A$619,'OP IFG'!B253,'PE2017'!$G$7:$G$619)</f>
        <v>0</v>
      </c>
      <c r="I253" s="69">
        <f>SUMIF('PE2017'!$A$7:$A$619,'OP IFG'!B253,'PE2017'!$H$7:$H$619)</f>
        <v>0</v>
      </c>
      <c r="J253" s="69">
        <f>SUMIF('PE2017'!$A$7:$A$619,'OP IFG'!B253,'PE2017'!$I$7:$I$619)</f>
        <v>0</v>
      </c>
      <c r="K253" s="69">
        <f>SUMIF('PE2017'!$A$7:$A$619,'OP IFG'!B253,'PE2017'!$J$7:$J$619)</f>
        <v>0</v>
      </c>
      <c r="L253" s="69">
        <f>SUMIF('PE2017'!$A$7:$A$619,'OP IFG'!B253,'PE2017'!$K$7:$K$619)</f>
        <v>0</v>
      </c>
      <c r="M253" s="69">
        <f>SUMIF('PE2017'!$A$7:$A$619,'OP IFG'!B253,'PE2017'!$L$7:$L$619)</f>
        <v>0</v>
      </c>
      <c r="N253" s="69">
        <f>SUMIF('PE2017'!$A$7:$A$619,'OP IFG'!B253,'PE2017'!$M$7:$M$619)</f>
        <v>0</v>
      </c>
      <c r="O253" s="69">
        <f>SUMIF('PE2017'!$A$7:$A$619,'OP IFG'!B253,'PE2017'!N$7:$N$619)</f>
        <v>0</v>
      </c>
      <c r="P253" s="69">
        <f>SUMIF('PE2017'!$A$7:$A$619,'OP IFG'!B243,'PE2017'!$O$7:$O$619)</f>
        <v>0</v>
      </c>
      <c r="Q253" s="70">
        <f>SUM(E253:P253)</f>
        <v>0</v>
      </c>
    </row>
    <row r="254" spans="1:17" s="54" customFormat="1" ht="17.25" customHeight="1">
      <c r="A254" s="82"/>
      <c r="B254" s="66">
        <v>379</v>
      </c>
      <c r="C254" s="110" t="s">
        <v>334</v>
      </c>
      <c r="D254" s="111"/>
      <c r="E254" s="71">
        <f t="shared" ref="E254:Q254" si="119">E255</f>
        <v>0</v>
      </c>
      <c r="F254" s="71">
        <f t="shared" si="119"/>
        <v>0</v>
      </c>
      <c r="G254" s="71">
        <f t="shared" si="119"/>
        <v>0</v>
      </c>
      <c r="H254" s="71">
        <f t="shared" si="119"/>
        <v>0</v>
      </c>
      <c r="I254" s="71">
        <f t="shared" si="119"/>
        <v>0</v>
      </c>
      <c r="J254" s="71">
        <f t="shared" si="119"/>
        <v>0</v>
      </c>
      <c r="K254" s="71">
        <f t="shared" si="119"/>
        <v>0</v>
      </c>
      <c r="L254" s="71">
        <f t="shared" si="119"/>
        <v>0</v>
      </c>
      <c r="M254" s="71">
        <f t="shared" si="119"/>
        <v>0</v>
      </c>
      <c r="N254" s="71">
        <f t="shared" si="119"/>
        <v>0</v>
      </c>
      <c r="O254" s="71">
        <f t="shared" si="119"/>
        <v>0</v>
      </c>
      <c r="P254" s="71">
        <f t="shared" si="119"/>
        <v>0</v>
      </c>
      <c r="Q254" s="71">
        <f t="shared" si="119"/>
        <v>0</v>
      </c>
    </row>
    <row r="255" spans="1:17" ht="17.25" customHeight="1">
      <c r="B255" s="68">
        <v>37901</v>
      </c>
      <c r="C255" s="108" t="s">
        <v>335</v>
      </c>
      <c r="D255" s="109"/>
      <c r="E255" s="69">
        <f>SUMIF('PE2017'!$A$7:$A$619,'OP IFG'!B255,'PE2017'!$D$7:$D$619)</f>
        <v>0</v>
      </c>
      <c r="F255" s="69">
        <f>SUMIF('PE2017'!$A$7:$A$619,'OP IFG'!B255,'PE2017'!$E$7:$E$619)</f>
        <v>0</v>
      </c>
      <c r="G255" s="69">
        <f>SUMIF('PE2017'!$A$7:$A$619,'OP IFG'!B255,'PE2017'!$F$7:$F$619)</f>
        <v>0</v>
      </c>
      <c r="H255" s="69">
        <f>SUMIF('PE2017'!$A$7:$A$619,'OP IFG'!B255,'PE2017'!$G$7:$G$619)</f>
        <v>0</v>
      </c>
      <c r="I255" s="69">
        <f>SUMIF('PE2017'!$A$7:$A$619,'OP IFG'!B255,'PE2017'!$H$7:$H$619)</f>
        <v>0</v>
      </c>
      <c r="J255" s="69">
        <f>SUMIF('PE2017'!$A$7:$A$619,'OP IFG'!B255,'PE2017'!$I$7:$I$619)</f>
        <v>0</v>
      </c>
      <c r="K255" s="69">
        <f>SUMIF('PE2017'!$A$7:$A$619,'OP IFG'!B255,'PE2017'!$J$7:$J$619)</f>
        <v>0</v>
      </c>
      <c r="L255" s="69">
        <f>SUMIF('PE2017'!$A$7:$A$619,'OP IFG'!B255,'PE2017'!$K$7:$K$619)</f>
        <v>0</v>
      </c>
      <c r="M255" s="69">
        <f>SUMIF('PE2017'!$A$7:$A$619,'OP IFG'!B255,'PE2017'!$L$7:$L$619)</f>
        <v>0</v>
      </c>
      <c r="N255" s="69">
        <f>SUMIF('PE2017'!$A$7:$A$619,'OP IFG'!B255,'PE2017'!$M$7:$M$619)</f>
        <v>0</v>
      </c>
      <c r="O255" s="69">
        <f>SUMIF('PE2017'!$A$7:$A$619,'OP IFG'!B255,'PE2017'!N$7:$N$619)</f>
        <v>0</v>
      </c>
      <c r="P255" s="69">
        <f>SUMIF('PE2017'!$A$7:$A$619,'OP IFG'!B245,'PE2017'!$O$7:$O$619)</f>
        <v>0</v>
      </c>
      <c r="Q255" s="70">
        <f>SUM(E255:P255)</f>
        <v>0</v>
      </c>
    </row>
    <row r="256" spans="1:17" s="54" customFormat="1" ht="17.25" customHeight="1">
      <c r="A256" s="82"/>
      <c r="B256" s="66">
        <v>3800</v>
      </c>
      <c r="C256" s="110" t="s">
        <v>336</v>
      </c>
      <c r="D256" s="111"/>
      <c r="E256" s="71">
        <f t="shared" ref="E256:Q256" si="120">E257+E259+E261</f>
        <v>508000</v>
      </c>
      <c r="F256" s="71">
        <f t="shared" si="120"/>
        <v>1476298</v>
      </c>
      <c r="G256" s="71">
        <f t="shared" si="120"/>
        <v>14000</v>
      </c>
      <c r="H256" s="71">
        <f t="shared" si="120"/>
        <v>14000</v>
      </c>
      <c r="I256" s="71">
        <f t="shared" si="120"/>
        <v>14000</v>
      </c>
      <c r="J256" s="71">
        <f t="shared" si="120"/>
        <v>14000</v>
      </c>
      <c r="K256" s="71">
        <f t="shared" si="120"/>
        <v>13000</v>
      </c>
      <c r="L256" s="71">
        <f t="shared" si="120"/>
        <v>13000</v>
      </c>
      <c r="M256" s="71">
        <f t="shared" si="120"/>
        <v>13000</v>
      </c>
      <c r="N256" s="71">
        <f t="shared" si="120"/>
        <v>13000</v>
      </c>
      <c r="O256" s="71">
        <f t="shared" si="120"/>
        <v>13000</v>
      </c>
      <c r="P256" s="71">
        <f t="shared" si="120"/>
        <v>10000</v>
      </c>
      <c r="Q256" s="71">
        <f t="shared" si="120"/>
        <v>2115298</v>
      </c>
    </row>
    <row r="257" spans="1:17" s="54" customFormat="1" ht="17.25" customHeight="1">
      <c r="A257" s="82"/>
      <c r="B257" s="66" t="s">
        <v>337</v>
      </c>
      <c r="C257" s="110" t="s">
        <v>338</v>
      </c>
      <c r="D257" s="111"/>
      <c r="E257" s="71">
        <f t="shared" ref="E257:Q257" si="121">E258</f>
        <v>8000</v>
      </c>
      <c r="F257" s="71">
        <f t="shared" si="121"/>
        <v>8000</v>
      </c>
      <c r="G257" s="71">
        <f t="shared" si="121"/>
        <v>4000</v>
      </c>
      <c r="H257" s="71">
        <f t="shared" si="121"/>
        <v>4000</v>
      </c>
      <c r="I257" s="71">
        <f t="shared" si="121"/>
        <v>4000</v>
      </c>
      <c r="J257" s="71">
        <f t="shared" si="121"/>
        <v>4000</v>
      </c>
      <c r="K257" s="71">
        <f t="shared" si="121"/>
        <v>3000</v>
      </c>
      <c r="L257" s="71">
        <f t="shared" si="121"/>
        <v>3000</v>
      </c>
      <c r="M257" s="71">
        <f t="shared" si="121"/>
        <v>3000</v>
      </c>
      <c r="N257" s="71">
        <f t="shared" si="121"/>
        <v>3000</v>
      </c>
      <c r="O257" s="71">
        <f t="shared" si="121"/>
        <v>3000</v>
      </c>
      <c r="P257" s="71">
        <f t="shared" si="121"/>
        <v>0</v>
      </c>
      <c r="Q257" s="71">
        <f t="shared" si="121"/>
        <v>47000</v>
      </c>
    </row>
    <row r="258" spans="1:17" ht="17.25" customHeight="1">
      <c r="B258" s="68" t="s">
        <v>339</v>
      </c>
      <c r="C258" s="108" t="s">
        <v>340</v>
      </c>
      <c r="D258" s="109"/>
      <c r="E258" s="69">
        <f>SUMIF('PE2017'!$A$7:$A$619,'OP IFG'!B258,'PE2017'!$D$7:$D$619)</f>
        <v>8000</v>
      </c>
      <c r="F258" s="69">
        <f>SUMIF('PE2017'!$A$7:$A$619,'OP IFG'!B258,'PE2017'!$E$7:$E$619)</f>
        <v>8000</v>
      </c>
      <c r="G258" s="69">
        <f>SUMIF('PE2017'!$A$7:$A$619,'OP IFG'!B258,'PE2017'!$F$7:$F$619)</f>
        <v>4000</v>
      </c>
      <c r="H258" s="69">
        <f>SUMIF('PE2017'!$A$7:$A$619,'OP IFG'!B258,'PE2017'!$G$7:$G$619)</f>
        <v>4000</v>
      </c>
      <c r="I258" s="69">
        <f>SUMIF('PE2017'!$A$7:$A$619,'OP IFG'!B258,'PE2017'!$H$7:$H$619)</f>
        <v>4000</v>
      </c>
      <c r="J258" s="69">
        <f>SUMIF('PE2017'!$A$7:$A$619,'OP IFG'!B258,'PE2017'!$I$7:$I$619)</f>
        <v>4000</v>
      </c>
      <c r="K258" s="69">
        <f>SUMIF('PE2017'!$A$7:$A$619,'OP IFG'!B258,'PE2017'!$J$7:$J$619)</f>
        <v>3000</v>
      </c>
      <c r="L258" s="69">
        <f>SUMIF('PE2017'!$A$7:$A$619,'OP IFG'!B258,'PE2017'!$K$7:$K$619)</f>
        <v>3000</v>
      </c>
      <c r="M258" s="69">
        <f>SUMIF('PE2017'!$A$7:$A$619,'OP IFG'!B258,'PE2017'!$L$7:$L$619)</f>
        <v>3000</v>
      </c>
      <c r="N258" s="69">
        <f>SUMIF('PE2017'!$A$7:$A$619,'OP IFG'!B258,'PE2017'!$M$7:$M$619)</f>
        <v>3000</v>
      </c>
      <c r="O258" s="69">
        <f>SUMIF('PE2017'!$A$7:$A$619,'OP IFG'!B258,'PE2017'!N$7:$N$619)</f>
        <v>3000</v>
      </c>
      <c r="P258" s="69">
        <f>SUMIF('PE2017'!$A$7:$A$619,'OP IFG'!B248,'PE2017'!$O$7:$O$619)</f>
        <v>0</v>
      </c>
      <c r="Q258" s="70">
        <f>SUM(E258:P258)</f>
        <v>47000</v>
      </c>
    </row>
    <row r="259" spans="1:17" s="54" customFormat="1" ht="17.25" customHeight="1">
      <c r="A259" s="82"/>
      <c r="B259" s="66">
        <v>382</v>
      </c>
      <c r="C259" s="110" t="s">
        <v>341</v>
      </c>
      <c r="D259" s="111"/>
      <c r="E259" s="71">
        <f>E260</f>
        <v>500000</v>
      </c>
      <c r="F259" s="71">
        <f t="shared" ref="F259:P259" si="122">F260</f>
        <v>1468298</v>
      </c>
      <c r="G259" s="71">
        <f t="shared" si="122"/>
        <v>10000</v>
      </c>
      <c r="H259" s="71">
        <f t="shared" si="122"/>
        <v>10000</v>
      </c>
      <c r="I259" s="71">
        <f t="shared" si="122"/>
        <v>10000</v>
      </c>
      <c r="J259" s="71">
        <f t="shared" si="122"/>
        <v>10000</v>
      </c>
      <c r="K259" s="71">
        <f t="shared" si="122"/>
        <v>10000</v>
      </c>
      <c r="L259" s="71">
        <f t="shared" si="122"/>
        <v>10000</v>
      </c>
      <c r="M259" s="71">
        <f t="shared" si="122"/>
        <v>10000</v>
      </c>
      <c r="N259" s="71">
        <f t="shared" si="122"/>
        <v>10000</v>
      </c>
      <c r="O259" s="71">
        <f t="shared" si="122"/>
        <v>10000</v>
      </c>
      <c r="P259" s="71">
        <f t="shared" si="122"/>
        <v>10000</v>
      </c>
      <c r="Q259" s="71">
        <f t="shared" ref="Q259" si="123">Q260</f>
        <v>2068298</v>
      </c>
    </row>
    <row r="260" spans="1:17" ht="17.25" customHeight="1">
      <c r="B260" s="68">
        <v>38201</v>
      </c>
      <c r="C260" s="108" t="s">
        <v>342</v>
      </c>
      <c r="D260" s="109"/>
      <c r="E260" s="69">
        <f>SUMIF('PE2017'!$A$7:$A$619,'OP IFG'!B260,'PE2017'!$D$7:$D$619)</f>
        <v>500000</v>
      </c>
      <c r="F260" s="69">
        <v>1468298</v>
      </c>
      <c r="G260" s="69">
        <v>10000</v>
      </c>
      <c r="H260" s="69">
        <v>10000</v>
      </c>
      <c r="I260" s="69">
        <v>10000</v>
      </c>
      <c r="J260" s="69">
        <v>10000</v>
      </c>
      <c r="K260" s="69">
        <v>10000</v>
      </c>
      <c r="L260" s="69">
        <v>10000</v>
      </c>
      <c r="M260" s="69">
        <v>10000</v>
      </c>
      <c r="N260" s="69">
        <v>10000</v>
      </c>
      <c r="O260" s="69">
        <v>10000</v>
      </c>
      <c r="P260" s="69">
        <v>10000</v>
      </c>
      <c r="Q260" s="70">
        <f>SUM(E260:P260)</f>
        <v>2068298</v>
      </c>
    </row>
    <row r="261" spans="1:17" s="54" customFormat="1" ht="17.25" customHeight="1">
      <c r="A261" s="82"/>
      <c r="B261" s="66">
        <v>383</v>
      </c>
      <c r="C261" s="110" t="s">
        <v>343</v>
      </c>
      <c r="D261" s="111"/>
      <c r="E261" s="71">
        <f t="shared" ref="E261:Q261" si="124">E262</f>
        <v>0</v>
      </c>
      <c r="F261" s="71">
        <f t="shared" si="124"/>
        <v>0</v>
      </c>
      <c r="G261" s="71">
        <f t="shared" si="124"/>
        <v>0</v>
      </c>
      <c r="H261" s="71">
        <f t="shared" si="124"/>
        <v>0</v>
      </c>
      <c r="I261" s="71">
        <f t="shared" si="124"/>
        <v>0</v>
      </c>
      <c r="J261" s="71">
        <f t="shared" si="124"/>
        <v>0</v>
      </c>
      <c r="K261" s="71">
        <f t="shared" si="124"/>
        <v>0</v>
      </c>
      <c r="L261" s="71">
        <f t="shared" si="124"/>
        <v>0</v>
      </c>
      <c r="M261" s="71">
        <f t="shared" si="124"/>
        <v>0</v>
      </c>
      <c r="N261" s="71">
        <f t="shared" si="124"/>
        <v>0</v>
      </c>
      <c r="O261" s="71">
        <f t="shared" si="124"/>
        <v>0</v>
      </c>
      <c r="P261" s="71">
        <f t="shared" si="124"/>
        <v>0</v>
      </c>
      <c r="Q261" s="71">
        <f t="shared" si="124"/>
        <v>0</v>
      </c>
    </row>
    <row r="262" spans="1:17" ht="17.25" customHeight="1">
      <c r="B262" s="68">
        <v>38301</v>
      </c>
      <c r="C262" s="108" t="s">
        <v>344</v>
      </c>
      <c r="D262" s="109"/>
      <c r="E262" s="69">
        <f>SUMIF('PE2017'!$A$7:$A$619,'OP IFG'!B262,'PE2017'!$D$7:$D$619)</f>
        <v>0</v>
      </c>
      <c r="F262" s="69">
        <f>SUMIF('PE2017'!$A$7:$A$619,'OP IFG'!B262,'PE2017'!$E$7:$E$619)</f>
        <v>0</v>
      </c>
      <c r="G262" s="69">
        <f>SUMIF('PE2017'!$A$7:$A$619,'OP IFG'!B262,'PE2017'!$F$7:$F$619)</f>
        <v>0</v>
      </c>
      <c r="H262" s="69">
        <f>SUMIF('PE2017'!$A$7:$A$619,'OP IFG'!B262,'PE2017'!$G$7:$G$619)</f>
        <v>0</v>
      </c>
      <c r="I262" s="69">
        <f>SUMIF('PE2017'!$A$7:$A$619,'OP IFG'!B262,'PE2017'!$H$7:$H$619)</f>
        <v>0</v>
      </c>
      <c r="J262" s="69">
        <f>SUMIF('PE2017'!$A$7:$A$619,'OP IFG'!B262,'PE2017'!$I$7:$I$619)</f>
        <v>0</v>
      </c>
      <c r="K262" s="69">
        <f>SUMIF('PE2017'!$A$7:$A$619,'OP IFG'!B262,'PE2017'!$J$7:$J$619)</f>
        <v>0</v>
      </c>
      <c r="L262" s="69">
        <f>SUMIF('PE2017'!$A$7:$A$619,'OP IFG'!B262,'PE2017'!$K$7:$K$619)</f>
        <v>0</v>
      </c>
      <c r="M262" s="69">
        <f>SUMIF('PE2017'!$A$7:$A$619,'OP IFG'!B262,'PE2017'!$L$7:$L$619)</f>
        <v>0</v>
      </c>
      <c r="N262" s="69">
        <f>SUMIF('PE2017'!$A$7:$A$619,'OP IFG'!B262,'PE2017'!$M$7:$M$619)</f>
        <v>0</v>
      </c>
      <c r="O262" s="69">
        <f>SUMIF('PE2017'!$A$7:$A$619,'OP IFG'!B262,'PE2017'!N$7:$N$619)</f>
        <v>0</v>
      </c>
      <c r="P262" s="69"/>
      <c r="Q262" s="70">
        <f>SUM(E262:P262)</f>
        <v>0</v>
      </c>
    </row>
    <row r="263" spans="1:17" s="54" customFormat="1" ht="17.25" customHeight="1">
      <c r="A263" s="82"/>
      <c r="B263" s="66">
        <v>3900</v>
      </c>
      <c r="C263" s="110" t="s">
        <v>345</v>
      </c>
      <c r="D263" s="111"/>
      <c r="E263" s="71">
        <f t="shared" ref="E263:Q263" si="125">E264+E266+E268+E270+E272+E274</f>
        <v>11424</v>
      </c>
      <c r="F263" s="71">
        <f t="shared" si="125"/>
        <v>11426</v>
      </c>
      <c r="G263" s="71">
        <f t="shared" si="125"/>
        <v>11426</v>
      </c>
      <c r="H263" s="71">
        <f t="shared" si="125"/>
        <v>11426</v>
      </c>
      <c r="I263" s="71">
        <f t="shared" si="125"/>
        <v>11426</v>
      </c>
      <c r="J263" s="71">
        <f t="shared" si="125"/>
        <v>11426</v>
      </c>
      <c r="K263" s="71">
        <f t="shared" si="125"/>
        <v>11426</v>
      </c>
      <c r="L263" s="71">
        <f t="shared" si="125"/>
        <v>11426</v>
      </c>
      <c r="M263" s="71">
        <f t="shared" si="125"/>
        <v>11426</v>
      </c>
      <c r="N263" s="71">
        <f t="shared" si="125"/>
        <v>11426</v>
      </c>
      <c r="O263" s="71">
        <f t="shared" si="125"/>
        <v>11426</v>
      </c>
      <c r="P263" s="71">
        <f t="shared" si="125"/>
        <v>14426</v>
      </c>
      <c r="Q263" s="71">
        <f t="shared" si="125"/>
        <v>140110</v>
      </c>
    </row>
    <row r="264" spans="1:17" s="54" customFormat="1" ht="17.25" customHeight="1">
      <c r="A264" s="82"/>
      <c r="B264" s="66">
        <v>391</v>
      </c>
      <c r="C264" s="110" t="s">
        <v>346</v>
      </c>
      <c r="D264" s="111"/>
      <c r="E264" s="71">
        <f t="shared" ref="E264:Q264" si="126">E265</f>
        <v>0</v>
      </c>
      <c r="F264" s="71">
        <f t="shared" si="126"/>
        <v>0</v>
      </c>
      <c r="G264" s="71">
        <f t="shared" si="126"/>
        <v>0</v>
      </c>
      <c r="H264" s="71">
        <f t="shared" si="126"/>
        <v>0</v>
      </c>
      <c r="I264" s="71">
        <f t="shared" si="126"/>
        <v>0</v>
      </c>
      <c r="J264" s="71">
        <f t="shared" si="126"/>
        <v>0</v>
      </c>
      <c r="K264" s="71">
        <f t="shared" si="126"/>
        <v>0</v>
      </c>
      <c r="L264" s="71">
        <f t="shared" si="126"/>
        <v>0</v>
      </c>
      <c r="M264" s="71">
        <f t="shared" si="126"/>
        <v>0</v>
      </c>
      <c r="N264" s="71">
        <f t="shared" si="126"/>
        <v>0</v>
      </c>
      <c r="O264" s="71">
        <f t="shared" si="126"/>
        <v>0</v>
      </c>
      <c r="P264" s="71">
        <f t="shared" si="126"/>
        <v>0</v>
      </c>
      <c r="Q264" s="71">
        <f t="shared" si="126"/>
        <v>0</v>
      </c>
    </row>
    <row r="265" spans="1:17" ht="17.25" customHeight="1">
      <c r="B265" s="68">
        <v>39101</v>
      </c>
      <c r="C265" s="108" t="s">
        <v>347</v>
      </c>
      <c r="D265" s="109"/>
      <c r="E265" s="69">
        <f>SUMIF('PE2017'!$A$7:$A$619,'OP IFG'!B265,'PE2017'!$D$7:$D$619)</f>
        <v>0</v>
      </c>
      <c r="F265" s="69">
        <f>SUMIF('PE2017'!$A$7:$A$619,'OP IFG'!B265,'PE2017'!$E$7:$E$619)</f>
        <v>0</v>
      </c>
      <c r="G265" s="69">
        <f>SUMIF('PE2017'!$A$7:$A$619,'OP IFG'!B265,'PE2017'!$F$7:$F$619)</f>
        <v>0</v>
      </c>
      <c r="H265" s="69">
        <f>SUMIF('PE2017'!$A$7:$A$619,'OP IFG'!B265,'PE2017'!$G$7:$G$619)</f>
        <v>0</v>
      </c>
      <c r="I265" s="69">
        <f>SUMIF('PE2017'!$A$7:$A$619,'OP IFG'!B265,'PE2017'!$H$7:$H$619)</f>
        <v>0</v>
      </c>
      <c r="J265" s="69">
        <f>SUMIF('PE2017'!$A$7:$A$619,'OP IFG'!B265,'PE2017'!$I$7:$I$619)</f>
        <v>0</v>
      </c>
      <c r="K265" s="69">
        <f>SUMIF('PE2017'!$A$7:$A$619,'OP IFG'!B265,'PE2017'!$J$7:$J$619)</f>
        <v>0</v>
      </c>
      <c r="L265" s="69">
        <f>SUMIF('PE2017'!$A$7:$A$619,'OP IFG'!B265,'PE2017'!$K$7:$K$619)</f>
        <v>0</v>
      </c>
      <c r="M265" s="69">
        <f>SUMIF('PE2017'!$A$7:$A$619,'OP IFG'!B265,'PE2017'!$L$7:$L$619)</f>
        <v>0</v>
      </c>
      <c r="N265" s="69">
        <f>SUMIF('PE2017'!$A$7:$A$619,'OP IFG'!B265,'PE2017'!$M$7:$M$619)</f>
        <v>0</v>
      </c>
      <c r="O265" s="69">
        <f>SUMIF('PE2017'!$A$7:$A$619,'OP IFG'!B265,'PE2017'!N$7:$N$619)</f>
        <v>0</v>
      </c>
      <c r="P265" s="69">
        <f>SUMIF('PE2017'!$A$7:$A$619,'OP IFG'!B255,'PE2017'!$O$7:$O$619)</f>
        <v>0</v>
      </c>
      <c r="Q265" s="70">
        <f>SUM(E265:P265)</f>
        <v>0</v>
      </c>
    </row>
    <row r="266" spans="1:17" s="54" customFormat="1" ht="17.25" customHeight="1">
      <c r="A266" s="82"/>
      <c r="B266" s="66">
        <v>392</v>
      </c>
      <c r="C266" s="110" t="s">
        <v>348</v>
      </c>
      <c r="D266" s="111"/>
      <c r="E266" s="71">
        <f t="shared" ref="E266:Q266" si="127">E267</f>
        <v>5904</v>
      </c>
      <c r="F266" s="71">
        <f t="shared" si="127"/>
        <v>5906</v>
      </c>
      <c r="G266" s="71">
        <f t="shared" si="127"/>
        <v>5906</v>
      </c>
      <c r="H266" s="71">
        <f t="shared" si="127"/>
        <v>5906</v>
      </c>
      <c r="I266" s="71">
        <f t="shared" si="127"/>
        <v>5906</v>
      </c>
      <c r="J266" s="71">
        <f t="shared" si="127"/>
        <v>5906</v>
      </c>
      <c r="K266" s="71">
        <f t="shared" si="127"/>
        <v>5906</v>
      </c>
      <c r="L266" s="71">
        <f t="shared" si="127"/>
        <v>5906</v>
      </c>
      <c r="M266" s="71">
        <f t="shared" si="127"/>
        <v>5906</v>
      </c>
      <c r="N266" s="71">
        <f t="shared" si="127"/>
        <v>5906</v>
      </c>
      <c r="O266" s="71">
        <f t="shared" si="127"/>
        <v>5906</v>
      </c>
      <c r="P266" s="71">
        <f t="shared" si="127"/>
        <v>3000</v>
      </c>
      <c r="Q266" s="71">
        <f t="shared" si="127"/>
        <v>67964</v>
      </c>
    </row>
    <row r="267" spans="1:17" ht="17.25" customHeight="1">
      <c r="B267" s="68">
        <v>39201</v>
      </c>
      <c r="C267" s="108" t="s">
        <v>349</v>
      </c>
      <c r="D267" s="109"/>
      <c r="E267" s="69">
        <f>SUMIF('PE2017'!$A$7:$A$619,'OP IFG'!B267,'PE2017'!$D$7:$D$619)</f>
        <v>5904</v>
      </c>
      <c r="F267" s="69">
        <f>SUMIF('PE2017'!$A$7:$A$619,'OP IFG'!B267,'PE2017'!$E$7:$E$619)</f>
        <v>5906</v>
      </c>
      <c r="G267" s="69">
        <f>SUMIF('PE2017'!$A$7:$A$619,'OP IFG'!B267,'PE2017'!$F$7:$F$619)</f>
        <v>5906</v>
      </c>
      <c r="H267" s="69">
        <f>SUMIF('PE2017'!$A$7:$A$619,'OP IFG'!B267,'PE2017'!$G$7:$G$619)</f>
        <v>5906</v>
      </c>
      <c r="I267" s="69">
        <f>SUMIF('PE2017'!$A$7:$A$619,'OP IFG'!B267,'PE2017'!$H$7:$H$619)</f>
        <v>5906</v>
      </c>
      <c r="J267" s="69">
        <f>SUMIF('PE2017'!$A$7:$A$619,'OP IFG'!B267,'PE2017'!$I$7:$I$619)</f>
        <v>5906</v>
      </c>
      <c r="K267" s="69">
        <f>SUMIF('PE2017'!$A$7:$A$619,'OP IFG'!B267,'PE2017'!$J$7:$J$619)</f>
        <v>5906</v>
      </c>
      <c r="L267" s="69">
        <f>SUMIF('PE2017'!$A$7:$A$619,'OP IFG'!B267,'PE2017'!$K$7:$K$619)</f>
        <v>5906</v>
      </c>
      <c r="M267" s="69">
        <f>SUMIF('PE2017'!$A$7:$A$619,'OP IFG'!B267,'PE2017'!$L$7:$L$619)</f>
        <v>5906</v>
      </c>
      <c r="N267" s="69">
        <f>SUMIF('PE2017'!$A$7:$A$619,'OP IFG'!B267,'PE2017'!$M$7:$M$619)</f>
        <v>5906</v>
      </c>
      <c r="O267" s="69">
        <f>SUMIF('PE2017'!$A$7:$A$619,'OP IFG'!B267,'PE2017'!N$7:$N$619)</f>
        <v>5906</v>
      </c>
      <c r="P267" s="69">
        <f>SUMIF('PE2017'!$A$7:$A$619,'OP IFG'!B257,'PE2017'!$O$7:$O$619)</f>
        <v>3000</v>
      </c>
      <c r="Q267" s="70">
        <f>SUM(E267:P267)</f>
        <v>67964</v>
      </c>
    </row>
    <row r="268" spans="1:17" s="54" customFormat="1" ht="17.25" customHeight="1">
      <c r="A268" s="82"/>
      <c r="B268" s="66">
        <v>393</v>
      </c>
      <c r="C268" s="110" t="s">
        <v>350</v>
      </c>
      <c r="D268" s="111"/>
      <c r="E268" s="71">
        <f t="shared" ref="E268:Q268" si="128">E269</f>
        <v>0</v>
      </c>
      <c r="F268" s="71">
        <f t="shared" si="128"/>
        <v>0</v>
      </c>
      <c r="G268" s="71">
        <f t="shared" si="128"/>
        <v>0</v>
      </c>
      <c r="H268" s="71">
        <f t="shared" si="128"/>
        <v>0</v>
      </c>
      <c r="I268" s="71">
        <f t="shared" si="128"/>
        <v>0</v>
      </c>
      <c r="J268" s="71">
        <f t="shared" si="128"/>
        <v>0</v>
      </c>
      <c r="K268" s="71">
        <f t="shared" si="128"/>
        <v>0</v>
      </c>
      <c r="L268" s="71">
        <f t="shared" si="128"/>
        <v>0</v>
      </c>
      <c r="M268" s="71">
        <f t="shared" si="128"/>
        <v>0</v>
      </c>
      <c r="N268" s="71">
        <f t="shared" si="128"/>
        <v>0</v>
      </c>
      <c r="O268" s="71">
        <f t="shared" si="128"/>
        <v>0</v>
      </c>
      <c r="P268" s="71">
        <f t="shared" si="128"/>
        <v>0</v>
      </c>
      <c r="Q268" s="71">
        <f t="shared" si="128"/>
        <v>0</v>
      </c>
    </row>
    <row r="269" spans="1:17" ht="17.25" customHeight="1">
      <c r="B269" s="68">
        <v>39301</v>
      </c>
      <c r="C269" s="108" t="s">
        <v>351</v>
      </c>
      <c r="D269" s="109"/>
      <c r="E269" s="69">
        <f>SUMIF('PE2017'!$A$7:$A$619,'OP IFG'!B269,'PE2017'!$D$7:$D$619)</f>
        <v>0</v>
      </c>
      <c r="F269" s="69">
        <f>SUMIF('PE2017'!$A$7:$A$619,'OP IFG'!B269,'PE2017'!$E$7:$E$619)</f>
        <v>0</v>
      </c>
      <c r="G269" s="69">
        <f>SUMIF('PE2017'!$A$7:$A$619,'OP IFG'!B269,'PE2017'!$F$7:$F$619)</f>
        <v>0</v>
      </c>
      <c r="H269" s="69">
        <f>SUMIF('PE2017'!$A$7:$A$619,'OP IFG'!B269,'PE2017'!$G$7:$G$619)</f>
        <v>0</v>
      </c>
      <c r="I269" s="69">
        <f>SUMIF('PE2017'!$A$7:$A$619,'OP IFG'!B269,'PE2017'!$H$7:$H$619)</f>
        <v>0</v>
      </c>
      <c r="J269" s="69">
        <f>SUMIF('PE2017'!$A$7:$A$619,'OP IFG'!B269,'PE2017'!$I$7:$I$619)</f>
        <v>0</v>
      </c>
      <c r="K269" s="69">
        <f>SUMIF('PE2017'!$A$7:$A$619,'OP IFG'!B269,'PE2017'!$J$7:$J$619)</f>
        <v>0</v>
      </c>
      <c r="L269" s="69">
        <f>SUMIF('PE2017'!$A$7:$A$619,'OP IFG'!B269,'PE2017'!$K$7:$K$619)</f>
        <v>0</v>
      </c>
      <c r="M269" s="69">
        <f>SUMIF('PE2017'!$A$7:$A$619,'OP IFG'!B269,'PE2017'!$L$7:$L$619)</f>
        <v>0</v>
      </c>
      <c r="N269" s="69">
        <f>SUMIF('PE2017'!$A$7:$A$619,'OP IFG'!B269,'PE2017'!$M$7:$M$619)</f>
        <v>0</v>
      </c>
      <c r="O269" s="69">
        <f>SUMIF('PE2017'!$A$7:$A$619,'OP IFG'!B269,'PE2017'!N$7:$N$619)</f>
        <v>0</v>
      </c>
      <c r="P269" s="69">
        <f>SUMIF('PE2017'!$A$7:$A$619,'OP IFG'!B259,'PE2017'!$O$7:$O$619)</f>
        <v>0</v>
      </c>
      <c r="Q269" s="70">
        <f>SUM(E269:P269)</f>
        <v>0</v>
      </c>
    </row>
    <row r="270" spans="1:17" s="54" customFormat="1" ht="17.25" customHeight="1">
      <c r="A270" s="82"/>
      <c r="B270" s="66">
        <v>395</v>
      </c>
      <c r="C270" s="110" t="s">
        <v>352</v>
      </c>
      <c r="D270" s="111"/>
      <c r="E270" s="71">
        <f t="shared" ref="E270:Q270" si="129">E271</f>
        <v>0</v>
      </c>
      <c r="F270" s="71">
        <f t="shared" si="129"/>
        <v>0</v>
      </c>
      <c r="G270" s="71">
        <f t="shared" si="129"/>
        <v>0</v>
      </c>
      <c r="H270" s="71">
        <f t="shared" si="129"/>
        <v>0</v>
      </c>
      <c r="I270" s="71">
        <f t="shared" si="129"/>
        <v>0</v>
      </c>
      <c r="J270" s="71">
        <f t="shared" si="129"/>
        <v>0</v>
      </c>
      <c r="K270" s="71">
        <f t="shared" si="129"/>
        <v>0</v>
      </c>
      <c r="L270" s="71">
        <f t="shared" si="129"/>
        <v>0</v>
      </c>
      <c r="M270" s="71">
        <f t="shared" si="129"/>
        <v>0</v>
      </c>
      <c r="N270" s="71">
        <f t="shared" si="129"/>
        <v>0</v>
      </c>
      <c r="O270" s="71">
        <f t="shared" si="129"/>
        <v>0</v>
      </c>
      <c r="P270" s="71">
        <f t="shared" si="129"/>
        <v>0</v>
      </c>
      <c r="Q270" s="71">
        <f t="shared" si="129"/>
        <v>0</v>
      </c>
    </row>
    <row r="271" spans="1:17" ht="17.25" customHeight="1">
      <c r="B271" s="68">
        <v>39501</v>
      </c>
      <c r="C271" s="108" t="s">
        <v>353</v>
      </c>
      <c r="D271" s="109"/>
      <c r="E271" s="69">
        <f>SUMIF('PE2017'!$A$7:$A$619,'OP IFG'!B271,'PE2017'!$D$7:$D$619)</f>
        <v>0</v>
      </c>
      <c r="F271" s="69">
        <f>SUMIF('PE2017'!$A$7:$A$619,'OP IFG'!B271,'PE2017'!$E$7:$E$619)</f>
        <v>0</v>
      </c>
      <c r="G271" s="69">
        <f>SUMIF('PE2017'!$A$7:$A$619,'OP IFG'!B271,'PE2017'!$F$7:$F$619)</f>
        <v>0</v>
      </c>
      <c r="H271" s="69">
        <f>SUMIF('PE2017'!$A$7:$A$619,'OP IFG'!B271,'PE2017'!$G$7:$G$619)</f>
        <v>0</v>
      </c>
      <c r="I271" s="69">
        <f>SUMIF('PE2017'!$A$7:$A$619,'OP IFG'!B271,'PE2017'!$H$7:$H$619)</f>
        <v>0</v>
      </c>
      <c r="J271" s="69">
        <f>SUMIF('PE2017'!$A$7:$A$619,'OP IFG'!B271,'PE2017'!$I$7:$I$619)</f>
        <v>0</v>
      </c>
      <c r="K271" s="69">
        <f>SUMIF('PE2017'!$A$7:$A$619,'OP IFG'!B271,'PE2017'!$J$7:$J$619)</f>
        <v>0</v>
      </c>
      <c r="L271" s="69">
        <f>SUMIF('PE2017'!$A$7:$A$619,'OP IFG'!B271,'PE2017'!$K$7:$K$619)</f>
        <v>0</v>
      </c>
      <c r="M271" s="69">
        <f>SUMIF('PE2017'!$A$7:$A$619,'OP IFG'!B271,'PE2017'!$L$7:$L$619)</f>
        <v>0</v>
      </c>
      <c r="N271" s="69">
        <f>SUMIF('PE2017'!$A$7:$A$619,'OP IFG'!B271,'PE2017'!$M$7:$M$619)</f>
        <v>0</v>
      </c>
      <c r="O271" s="69">
        <f>SUMIF('PE2017'!$A$7:$A$619,'OP IFG'!B271,'PE2017'!N$7:$N$619)</f>
        <v>0</v>
      </c>
      <c r="P271" s="69">
        <f>SUMIF('PE2017'!$A$7:$A$619,'OP IFG'!B261,'PE2017'!$O$7:$O$619)</f>
        <v>0</v>
      </c>
      <c r="Q271" s="70">
        <f>SUM(E271:P271)</f>
        <v>0</v>
      </c>
    </row>
    <row r="272" spans="1:17" s="54" customFormat="1" ht="17.25" customHeight="1">
      <c r="A272" s="82"/>
      <c r="B272" s="66" t="s">
        <v>354</v>
      </c>
      <c r="C272" s="110" t="s">
        <v>355</v>
      </c>
      <c r="D272" s="111"/>
      <c r="E272" s="71">
        <f t="shared" ref="E272:Q272" si="130">E273</f>
        <v>5520</v>
      </c>
      <c r="F272" s="71">
        <f t="shared" si="130"/>
        <v>5520</v>
      </c>
      <c r="G272" s="71">
        <f t="shared" si="130"/>
        <v>5520</v>
      </c>
      <c r="H272" s="71">
        <f t="shared" si="130"/>
        <v>5520</v>
      </c>
      <c r="I272" s="71">
        <f t="shared" si="130"/>
        <v>5520</v>
      </c>
      <c r="J272" s="71">
        <f t="shared" si="130"/>
        <v>5520</v>
      </c>
      <c r="K272" s="71">
        <f t="shared" si="130"/>
        <v>5520</v>
      </c>
      <c r="L272" s="71">
        <f t="shared" si="130"/>
        <v>5520</v>
      </c>
      <c r="M272" s="71">
        <f t="shared" si="130"/>
        <v>5520</v>
      </c>
      <c r="N272" s="71">
        <f t="shared" si="130"/>
        <v>5520</v>
      </c>
      <c r="O272" s="71">
        <f t="shared" si="130"/>
        <v>5520</v>
      </c>
      <c r="P272" s="71">
        <f t="shared" si="130"/>
        <v>11426</v>
      </c>
      <c r="Q272" s="71">
        <f t="shared" si="130"/>
        <v>72146</v>
      </c>
    </row>
    <row r="273" spans="1:17" ht="17.25" customHeight="1">
      <c r="B273" s="68" t="s">
        <v>356</v>
      </c>
      <c r="C273" s="108" t="s">
        <v>357</v>
      </c>
      <c r="D273" s="109"/>
      <c r="E273" s="69">
        <f>SUMIF('PE2017'!$A$7:$A$619,'OP IFG'!B273,'PE2017'!$D$7:$D$619)</f>
        <v>5520</v>
      </c>
      <c r="F273" s="69">
        <f>SUMIF('PE2017'!$A$7:$A$619,'OP IFG'!B273,'PE2017'!$E$7:$E$619)</f>
        <v>5520</v>
      </c>
      <c r="G273" s="69">
        <f>SUMIF('PE2017'!$A$7:$A$619,'OP IFG'!B273,'PE2017'!$F$7:$F$619)</f>
        <v>5520</v>
      </c>
      <c r="H273" s="69">
        <f>SUMIF('PE2017'!$A$7:$A$619,'OP IFG'!B273,'PE2017'!$G$7:$G$619)</f>
        <v>5520</v>
      </c>
      <c r="I273" s="69">
        <f>SUMIF('PE2017'!$A$7:$A$619,'OP IFG'!B273,'PE2017'!$H$7:$H$619)</f>
        <v>5520</v>
      </c>
      <c r="J273" s="69">
        <f>SUMIF('PE2017'!$A$7:$A$619,'OP IFG'!B273,'PE2017'!$I$7:$I$619)</f>
        <v>5520</v>
      </c>
      <c r="K273" s="69">
        <f>SUMIF('PE2017'!$A$7:$A$619,'OP IFG'!B273,'PE2017'!$J$7:$J$619)</f>
        <v>5520</v>
      </c>
      <c r="L273" s="69">
        <f>SUMIF('PE2017'!$A$7:$A$619,'OP IFG'!B273,'PE2017'!$K$7:$K$619)</f>
        <v>5520</v>
      </c>
      <c r="M273" s="69">
        <f>SUMIF('PE2017'!$A$7:$A$619,'OP IFG'!B273,'PE2017'!$L$7:$L$619)</f>
        <v>5520</v>
      </c>
      <c r="N273" s="69">
        <f>SUMIF('PE2017'!$A$7:$A$619,'OP IFG'!B273,'PE2017'!$M$7:$M$619)</f>
        <v>5520</v>
      </c>
      <c r="O273" s="69">
        <f>SUMIF('PE2017'!$A$7:$A$619,'OP IFG'!B273,'PE2017'!N$7:$N$619)</f>
        <v>5520</v>
      </c>
      <c r="P273" s="69">
        <f>SUMIF('PE2017'!$A$7:$A$619,'OP IFG'!B263,'PE2017'!$O$7:$O$619)</f>
        <v>11426</v>
      </c>
      <c r="Q273" s="70">
        <f>SUM(E273:P273)</f>
        <v>72146</v>
      </c>
    </row>
    <row r="274" spans="1:17" s="54" customFormat="1" ht="17.25" customHeight="1">
      <c r="A274" s="82"/>
      <c r="B274" s="66">
        <v>399</v>
      </c>
      <c r="C274" s="110" t="s">
        <v>345</v>
      </c>
      <c r="D274" s="111"/>
      <c r="E274" s="71">
        <f t="shared" ref="E274:Q274" si="131">SUM(E275:E276)</f>
        <v>0</v>
      </c>
      <c r="F274" s="71">
        <f t="shared" si="131"/>
        <v>0</v>
      </c>
      <c r="G274" s="71">
        <f t="shared" si="131"/>
        <v>0</v>
      </c>
      <c r="H274" s="71">
        <f t="shared" si="131"/>
        <v>0</v>
      </c>
      <c r="I274" s="71">
        <f t="shared" si="131"/>
        <v>0</v>
      </c>
      <c r="J274" s="71">
        <f t="shared" si="131"/>
        <v>0</v>
      </c>
      <c r="K274" s="71">
        <f t="shared" si="131"/>
        <v>0</v>
      </c>
      <c r="L274" s="71">
        <f t="shared" si="131"/>
        <v>0</v>
      </c>
      <c r="M274" s="71">
        <f t="shared" si="131"/>
        <v>0</v>
      </c>
      <c r="N274" s="71">
        <f t="shared" si="131"/>
        <v>0</v>
      </c>
      <c r="O274" s="71">
        <f t="shared" si="131"/>
        <v>0</v>
      </c>
      <c r="P274" s="71">
        <f t="shared" si="131"/>
        <v>0</v>
      </c>
      <c r="Q274" s="71">
        <f t="shared" si="131"/>
        <v>0</v>
      </c>
    </row>
    <row r="275" spans="1:17" ht="17.25" customHeight="1">
      <c r="B275" s="68">
        <v>39901</v>
      </c>
      <c r="C275" s="108" t="s">
        <v>358</v>
      </c>
      <c r="D275" s="109"/>
      <c r="E275" s="69">
        <f>SUMIF('PE2017'!$A$7:$A$619,'OP IFG'!B275,'PE2017'!$D$7:$D$619)</f>
        <v>0</v>
      </c>
      <c r="F275" s="69">
        <f>SUMIF('PE2017'!$A$7:$A$619,'OP IFG'!B275,'PE2017'!$E$7:$E$619)</f>
        <v>0</v>
      </c>
      <c r="G275" s="69">
        <f>SUMIF('PE2017'!$A$7:$A$619,'OP IFG'!B275,'PE2017'!$F$7:$F$619)</f>
        <v>0</v>
      </c>
      <c r="H275" s="69">
        <f>SUMIF('PE2017'!$A$7:$A$619,'OP IFG'!B275,'PE2017'!$G$7:$G$619)</f>
        <v>0</v>
      </c>
      <c r="I275" s="69">
        <f>SUMIF('PE2017'!$A$7:$A$619,'OP IFG'!B275,'PE2017'!$H$7:$H$619)</f>
        <v>0</v>
      </c>
      <c r="J275" s="69">
        <f>SUMIF('PE2017'!$A$7:$A$619,'OP IFG'!B275,'PE2017'!$I$7:$I$619)</f>
        <v>0</v>
      </c>
      <c r="K275" s="69">
        <f>SUMIF('PE2017'!$A$7:$A$619,'OP IFG'!B275,'PE2017'!$J$7:$J$619)</f>
        <v>0</v>
      </c>
      <c r="L275" s="69">
        <f>SUMIF('PE2017'!$A$7:$A$619,'OP IFG'!B275,'PE2017'!$K$7:$K$619)</f>
        <v>0</v>
      </c>
      <c r="M275" s="69">
        <f>SUMIF('PE2017'!$A$7:$A$619,'OP IFG'!B275,'PE2017'!$L$7:$L$619)</f>
        <v>0</v>
      </c>
      <c r="N275" s="69">
        <f>SUMIF('PE2017'!$A$7:$A$619,'OP IFG'!B275,'PE2017'!$M$7:$M$619)</f>
        <v>0</v>
      </c>
      <c r="O275" s="69">
        <f>SUMIF('PE2017'!$A$7:$A$619,'OP IFG'!B275,'PE2017'!N$7:$N$619)</f>
        <v>0</v>
      </c>
      <c r="P275" s="69">
        <f>SUMIF('PE2017'!$A$7:$A$619,'OP IFG'!B265,'PE2017'!$O$7:$O$619)</f>
        <v>0</v>
      </c>
      <c r="Q275" s="70">
        <f>SUM(E275:P275)</f>
        <v>0</v>
      </c>
    </row>
    <row r="276" spans="1:17" ht="17.25" customHeight="1">
      <c r="B276" s="68">
        <v>39902</v>
      </c>
      <c r="C276" s="108" t="s">
        <v>359</v>
      </c>
      <c r="D276" s="109"/>
      <c r="E276" s="69">
        <f>SUMIF('PE2017'!$A$7:$A$619,'OP IFG'!B276,'PE2017'!$D$7:$D$619)</f>
        <v>0</v>
      </c>
      <c r="F276" s="69">
        <f>SUMIF('PE2017'!$A$7:$A$619,'OP IFG'!B276,'PE2017'!$E$7:$E$619)</f>
        <v>0</v>
      </c>
      <c r="G276" s="69">
        <f>SUMIF('PE2017'!$A$7:$A$619,'OP IFG'!B276,'PE2017'!$F$7:$F$619)</f>
        <v>0</v>
      </c>
      <c r="H276" s="69">
        <f>SUMIF('PE2017'!$A$7:$A$619,'OP IFG'!B276,'PE2017'!$G$7:$G$619)</f>
        <v>0</v>
      </c>
      <c r="I276" s="69">
        <f>SUMIF('PE2017'!$A$7:$A$619,'OP IFG'!B276,'PE2017'!$H$7:$H$619)</f>
        <v>0</v>
      </c>
      <c r="J276" s="69">
        <f>SUMIF('PE2017'!$A$7:$A$619,'OP IFG'!B276,'PE2017'!$I$7:$I$619)</f>
        <v>0</v>
      </c>
      <c r="K276" s="69">
        <f>SUMIF('PE2017'!$A$7:$A$619,'OP IFG'!B276,'PE2017'!$J$7:$J$619)</f>
        <v>0</v>
      </c>
      <c r="L276" s="69">
        <f>SUMIF('PE2017'!$A$7:$A$619,'OP IFG'!B276,'PE2017'!$K$7:$K$619)</f>
        <v>0</v>
      </c>
      <c r="M276" s="69">
        <f>SUMIF('PE2017'!$A$7:$A$619,'OP IFG'!B276,'PE2017'!$L$7:$L$619)</f>
        <v>0</v>
      </c>
      <c r="N276" s="69">
        <f>SUMIF('PE2017'!$A$7:$A$619,'OP IFG'!B276,'PE2017'!$M$7:$M$619)</f>
        <v>0</v>
      </c>
      <c r="O276" s="69">
        <f>SUMIF('PE2017'!$A$7:$A$619,'OP IFG'!B276,'PE2017'!N$7:$N$619)</f>
        <v>0</v>
      </c>
      <c r="P276" s="69"/>
      <c r="Q276" s="70">
        <f>SUM(E276:P276)</f>
        <v>0</v>
      </c>
    </row>
    <row r="277" spans="1:17" s="64" customFormat="1" ht="17.25" customHeight="1">
      <c r="A277" s="85"/>
      <c r="B277" s="62">
        <v>4000</v>
      </c>
      <c r="C277" s="114" t="s">
        <v>360</v>
      </c>
      <c r="D277" s="115"/>
      <c r="E277" s="65">
        <f t="shared" ref="E277:Q277" si="132">E278+E282+E289+E304+E311</f>
        <v>0</v>
      </c>
      <c r="F277" s="65">
        <f t="shared" si="132"/>
        <v>0</v>
      </c>
      <c r="G277" s="65">
        <f t="shared" si="132"/>
        <v>0</v>
      </c>
      <c r="H277" s="65">
        <f t="shared" si="132"/>
        <v>0</v>
      </c>
      <c r="I277" s="65">
        <f t="shared" si="132"/>
        <v>0</v>
      </c>
      <c r="J277" s="65">
        <f t="shared" si="132"/>
        <v>0</v>
      </c>
      <c r="K277" s="65">
        <f t="shared" si="132"/>
        <v>0</v>
      </c>
      <c r="L277" s="65">
        <f t="shared" si="132"/>
        <v>0</v>
      </c>
      <c r="M277" s="65">
        <f t="shared" si="132"/>
        <v>0</v>
      </c>
      <c r="N277" s="65">
        <f t="shared" si="132"/>
        <v>0</v>
      </c>
      <c r="O277" s="65">
        <f t="shared" si="132"/>
        <v>0</v>
      </c>
      <c r="P277" s="65">
        <f t="shared" si="132"/>
        <v>0</v>
      </c>
      <c r="Q277" s="65">
        <f t="shared" si="132"/>
        <v>0</v>
      </c>
    </row>
    <row r="278" spans="1:17" s="54" customFormat="1" ht="17.25" customHeight="1">
      <c r="A278" s="82"/>
      <c r="B278" s="66">
        <v>4100</v>
      </c>
      <c r="C278" s="110" t="s">
        <v>361</v>
      </c>
      <c r="D278" s="111"/>
      <c r="E278" s="71">
        <f t="shared" ref="E278:Q278" si="133">E279</f>
        <v>0</v>
      </c>
      <c r="F278" s="71">
        <f t="shared" si="133"/>
        <v>0</v>
      </c>
      <c r="G278" s="71">
        <f t="shared" si="133"/>
        <v>0</v>
      </c>
      <c r="H278" s="71">
        <f t="shared" si="133"/>
        <v>0</v>
      </c>
      <c r="I278" s="71">
        <f t="shared" si="133"/>
        <v>0</v>
      </c>
      <c r="J278" s="71">
        <f t="shared" si="133"/>
        <v>0</v>
      </c>
      <c r="K278" s="71">
        <f t="shared" si="133"/>
        <v>0</v>
      </c>
      <c r="L278" s="71">
        <f t="shared" si="133"/>
        <v>0</v>
      </c>
      <c r="M278" s="71">
        <f t="shared" si="133"/>
        <v>0</v>
      </c>
      <c r="N278" s="71">
        <f t="shared" si="133"/>
        <v>0</v>
      </c>
      <c r="O278" s="71">
        <f t="shared" si="133"/>
        <v>0</v>
      </c>
      <c r="P278" s="71">
        <f t="shared" si="133"/>
        <v>0</v>
      </c>
      <c r="Q278" s="71">
        <f t="shared" si="133"/>
        <v>0</v>
      </c>
    </row>
    <row r="279" spans="1:17" s="54" customFormat="1" ht="25.5" customHeight="1">
      <c r="A279" s="82"/>
      <c r="B279" s="66">
        <v>415</v>
      </c>
      <c r="C279" s="110" t="s">
        <v>362</v>
      </c>
      <c r="D279" s="111"/>
      <c r="E279" s="71">
        <f t="shared" ref="E279:Q279" si="134">SUM(E280:E281)</f>
        <v>0</v>
      </c>
      <c r="F279" s="71">
        <f t="shared" si="134"/>
        <v>0</v>
      </c>
      <c r="G279" s="71">
        <f t="shared" si="134"/>
        <v>0</v>
      </c>
      <c r="H279" s="71">
        <f t="shared" si="134"/>
        <v>0</v>
      </c>
      <c r="I279" s="71">
        <f t="shared" si="134"/>
        <v>0</v>
      </c>
      <c r="J279" s="71">
        <f t="shared" si="134"/>
        <v>0</v>
      </c>
      <c r="K279" s="71">
        <f t="shared" si="134"/>
        <v>0</v>
      </c>
      <c r="L279" s="71">
        <f t="shared" si="134"/>
        <v>0</v>
      </c>
      <c r="M279" s="71">
        <f t="shared" si="134"/>
        <v>0</v>
      </c>
      <c r="N279" s="71">
        <f t="shared" si="134"/>
        <v>0</v>
      </c>
      <c r="O279" s="71">
        <f t="shared" si="134"/>
        <v>0</v>
      </c>
      <c r="P279" s="71">
        <f t="shared" si="134"/>
        <v>0</v>
      </c>
      <c r="Q279" s="71">
        <f t="shared" si="134"/>
        <v>0</v>
      </c>
    </row>
    <row r="280" spans="1:17" ht="17.25" customHeight="1">
      <c r="B280" s="68">
        <v>41501</v>
      </c>
      <c r="C280" s="108" t="s">
        <v>363</v>
      </c>
      <c r="D280" s="109"/>
      <c r="E280" s="69">
        <f>SUMIF('PE2017'!$A$7:$A$619,'OP IFG'!B280,'PE2017'!$D$7:$D$619)</f>
        <v>0</v>
      </c>
      <c r="F280" s="69">
        <f>SUMIF('PE2017'!$A$7:$A$619,'OP IFG'!B280,'PE2017'!$E$7:$E$619)</f>
        <v>0</v>
      </c>
      <c r="G280" s="69">
        <f>SUMIF('PE2017'!$A$7:$A$619,'OP IFG'!B280,'PE2017'!$F$7:$F$619)</f>
        <v>0</v>
      </c>
      <c r="H280" s="69">
        <f>SUMIF('PE2017'!$A$7:$A$619,'OP IFG'!B280,'PE2017'!$G$7:$G$619)</f>
        <v>0</v>
      </c>
      <c r="I280" s="69">
        <f>SUMIF('PE2017'!$A$7:$A$619,'OP IFG'!B280,'PE2017'!$H$7:$H$619)</f>
        <v>0</v>
      </c>
      <c r="J280" s="69">
        <f>SUMIF('PE2017'!$A$7:$A$619,'OP IFG'!B280,'PE2017'!$I$7:$I$619)</f>
        <v>0</v>
      </c>
      <c r="K280" s="69">
        <f>SUMIF('PE2017'!$A$7:$A$619,'OP IFG'!B280,'PE2017'!$J$7:$J$619)</f>
        <v>0</v>
      </c>
      <c r="L280" s="69">
        <f>SUMIF('PE2017'!$A$7:$A$619,'OP IFG'!B280,'PE2017'!$K$7:$K$619)</f>
        <v>0</v>
      </c>
      <c r="M280" s="69">
        <f>SUMIF('PE2017'!$A$7:$A$619,'OP IFG'!B280,'PE2017'!$L$7:$L$619)</f>
        <v>0</v>
      </c>
      <c r="N280" s="69">
        <f>SUMIF('PE2017'!$A$7:$A$619,'OP IFG'!B280,'PE2017'!$M$7:$M$619)</f>
        <v>0</v>
      </c>
      <c r="O280" s="69">
        <f>SUMIF('PE2017'!$A$7:$A$619,'OP IFG'!B280,'PE2017'!N$7:$N$619)</f>
        <v>0</v>
      </c>
      <c r="P280" s="69">
        <f>SUMIF('PE2017'!$A$7:$A$619,'OP IFG'!B270,'PE2017'!$O$7:$O$619)</f>
        <v>0</v>
      </c>
      <c r="Q280" s="70">
        <f>SUM(E280:P280)</f>
        <v>0</v>
      </c>
    </row>
    <row r="281" spans="1:17" ht="17.25" customHeight="1">
      <c r="B281" s="68">
        <v>41502</v>
      </c>
      <c r="C281" s="108" t="s">
        <v>364</v>
      </c>
      <c r="D281" s="109"/>
      <c r="E281" s="69">
        <f>SUMIF('PE2017'!$A$7:$A$619,'OP IFG'!B281,'PE2017'!$D$7:$D$619)</f>
        <v>0</v>
      </c>
      <c r="F281" s="69">
        <f>SUMIF('PE2017'!$A$7:$A$619,'OP IFG'!B281,'PE2017'!$E$7:$E$619)</f>
        <v>0</v>
      </c>
      <c r="G281" s="69">
        <f>SUMIF('PE2017'!$A$7:$A$619,'OP IFG'!B281,'PE2017'!$F$7:$F$619)</f>
        <v>0</v>
      </c>
      <c r="H281" s="69">
        <f>SUMIF('PE2017'!$A$7:$A$619,'OP IFG'!B281,'PE2017'!$G$7:$G$619)</f>
        <v>0</v>
      </c>
      <c r="I281" s="69">
        <f>SUMIF('PE2017'!$A$7:$A$619,'OP IFG'!B281,'PE2017'!$H$7:$H$619)</f>
        <v>0</v>
      </c>
      <c r="J281" s="69">
        <f>SUMIF('PE2017'!$A$7:$A$619,'OP IFG'!B281,'PE2017'!$I$7:$I$619)</f>
        <v>0</v>
      </c>
      <c r="K281" s="69">
        <f>SUMIF('PE2017'!$A$7:$A$619,'OP IFG'!B281,'PE2017'!$J$7:$J$619)</f>
        <v>0</v>
      </c>
      <c r="L281" s="69">
        <f>SUMIF('PE2017'!$A$7:$A$619,'OP IFG'!B281,'PE2017'!$K$7:$K$619)</f>
        <v>0</v>
      </c>
      <c r="M281" s="69">
        <f>SUMIF('PE2017'!$A$7:$A$619,'OP IFG'!B281,'PE2017'!$L$7:$L$619)</f>
        <v>0</v>
      </c>
      <c r="N281" s="69">
        <f>SUMIF('PE2017'!$A$7:$A$619,'OP IFG'!B281,'PE2017'!$M$7:$M$619)</f>
        <v>0</v>
      </c>
      <c r="O281" s="69">
        <f>SUMIF('PE2017'!$A$7:$A$619,'OP IFG'!B281,'PE2017'!N$7:$N$619)</f>
        <v>0</v>
      </c>
      <c r="P281" s="69">
        <f>SUMIF('PE2017'!$A$7:$A$619,'OP IFG'!B271,'PE2017'!$O$7:$O$619)</f>
        <v>0</v>
      </c>
      <c r="Q281" s="70">
        <f>SUM(E281:P281)</f>
        <v>0</v>
      </c>
    </row>
    <row r="282" spans="1:17" s="54" customFormat="1" ht="17.25" customHeight="1">
      <c r="A282" s="82"/>
      <c r="B282" s="66">
        <v>4300</v>
      </c>
      <c r="C282" s="110" t="s">
        <v>365</v>
      </c>
      <c r="D282" s="111"/>
      <c r="E282" s="71">
        <f t="shared" ref="E282:Q282" si="135">E283</f>
        <v>0</v>
      </c>
      <c r="F282" s="71">
        <f t="shared" si="135"/>
        <v>0</v>
      </c>
      <c r="G282" s="71">
        <f t="shared" si="135"/>
        <v>0</v>
      </c>
      <c r="H282" s="71">
        <f t="shared" si="135"/>
        <v>0</v>
      </c>
      <c r="I282" s="71">
        <f t="shared" si="135"/>
        <v>0</v>
      </c>
      <c r="J282" s="71">
        <f t="shared" si="135"/>
        <v>0</v>
      </c>
      <c r="K282" s="71">
        <f t="shared" si="135"/>
        <v>0</v>
      </c>
      <c r="L282" s="71">
        <f t="shared" si="135"/>
        <v>0</v>
      </c>
      <c r="M282" s="71">
        <f t="shared" si="135"/>
        <v>0</v>
      </c>
      <c r="N282" s="71">
        <f t="shared" si="135"/>
        <v>0</v>
      </c>
      <c r="O282" s="71">
        <f t="shared" si="135"/>
        <v>0</v>
      </c>
      <c r="P282" s="71">
        <f t="shared" si="135"/>
        <v>0</v>
      </c>
      <c r="Q282" s="71">
        <f t="shared" si="135"/>
        <v>0</v>
      </c>
    </row>
    <row r="283" spans="1:17" s="54" customFormat="1" ht="17.25" customHeight="1">
      <c r="A283" s="82"/>
      <c r="B283" s="66">
        <v>436</v>
      </c>
      <c r="C283" s="110" t="s">
        <v>366</v>
      </c>
      <c r="D283" s="111"/>
      <c r="E283" s="71">
        <f t="shared" ref="E283:Q283" si="136">SUM(E284:E288)</f>
        <v>0</v>
      </c>
      <c r="F283" s="71">
        <f t="shared" si="136"/>
        <v>0</v>
      </c>
      <c r="G283" s="71">
        <f t="shared" si="136"/>
        <v>0</v>
      </c>
      <c r="H283" s="71">
        <f t="shared" si="136"/>
        <v>0</v>
      </c>
      <c r="I283" s="71">
        <f t="shared" si="136"/>
        <v>0</v>
      </c>
      <c r="J283" s="71">
        <f t="shared" si="136"/>
        <v>0</v>
      </c>
      <c r="K283" s="71">
        <f t="shared" si="136"/>
        <v>0</v>
      </c>
      <c r="L283" s="71">
        <f t="shared" si="136"/>
        <v>0</v>
      </c>
      <c r="M283" s="71">
        <f t="shared" si="136"/>
        <v>0</v>
      </c>
      <c r="N283" s="71">
        <f t="shared" si="136"/>
        <v>0</v>
      </c>
      <c r="O283" s="71">
        <f t="shared" si="136"/>
        <v>0</v>
      </c>
      <c r="P283" s="71">
        <f t="shared" si="136"/>
        <v>0</v>
      </c>
      <c r="Q283" s="71">
        <f t="shared" si="136"/>
        <v>0</v>
      </c>
    </row>
    <row r="284" spans="1:17" ht="17.25" customHeight="1">
      <c r="B284" s="68">
        <v>43601</v>
      </c>
      <c r="C284" s="108" t="s">
        <v>367</v>
      </c>
      <c r="D284" s="109"/>
      <c r="E284" s="69">
        <f>SUMIF('PE2017'!$A$7:$A$619,'OP IFG'!B284,'PE2017'!$D$7:$D$619)</f>
        <v>0</v>
      </c>
      <c r="F284" s="69">
        <f>SUMIF('PE2017'!$A$7:$A$619,'OP IFG'!B284,'PE2017'!$E$7:$E$619)</f>
        <v>0</v>
      </c>
      <c r="G284" s="69">
        <f>SUMIF('PE2017'!$A$7:$A$619,'OP IFG'!B284,'PE2017'!$F$7:$F$619)</f>
        <v>0</v>
      </c>
      <c r="H284" s="69">
        <f>SUMIF('PE2017'!$A$7:$A$619,'OP IFG'!B284,'PE2017'!$G$7:$G$619)</f>
        <v>0</v>
      </c>
      <c r="I284" s="69">
        <f>SUMIF('PE2017'!$A$7:$A$619,'OP IFG'!B284,'PE2017'!$H$7:$H$619)</f>
        <v>0</v>
      </c>
      <c r="J284" s="69">
        <f>SUMIF('PE2017'!$A$7:$A$619,'OP IFG'!B284,'PE2017'!$I$7:$I$619)</f>
        <v>0</v>
      </c>
      <c r="K284" s="69">
        <f>SUMIF('PE2017'!$A$7:$A$619,'OP IFG'!B284,'PE2017'!$J$7:$J$619)</f>
        <v>0</v>
      </c>
      <c r="L284" s="69">
        <f>SUMIF('PE2017'!$A$7:$A$619,'OP IFG'!B284,'PE2017'!$K$7:$K$619)</f>
        <v>0</v>
      </c>
      <c r="M284" s="69">
        <f>SUMIF('PE2017'!$A$7:$A$619,'OP IFG'!B284,'PE2017'!$L$7:$L$619)</f>
        <v>0</v>
      </c>
      <c r="N284" s="69">
        <f>SUMIF('PE2017'!$A$7:$A$619,'OP IFG'!B284,'PE2017'!$M$7:$M$619)</f>
        <v>0</v>
      </c>
      <c r="O284" s="69">
        <f>SUMIF('PE2017'!$A$7:$A$619,'OP IFG'!B284,'PE2017'!N$7:$N$619)</f>
        <v>0</v>
      </c>
      <c r="P284" s="69">
        <f>SUMIF('PE2017'!$A$7:$A$619,'OP IFG'!B274,'PE2017'!$O$7:$O$619)</f>
        <v>0</v>
      </c>
      <c r="Q284" s="70">
        <f>SUM(E284:P284)</f>
        <v>0</v>
      </c>
    </row>
    <row r="285" spans="1:17" ht="17.25" customHeight="1">
      <c r="B285" s="68" t="s">
        <v>368</v>
      </c>
      <c r="C285" s="108" t="s">
        <v>369</v>
      </c>
      <c r="D285" s="109"/>
      <c r="E285" s="69">
        <f>SUMIF('PE2017'!$A$7:$A$619,'OP IFG'!B285,'PE2017'!$D$7:$D$619)</f>
        <v>0</v>
      </c>
      <c r="F285" s="69">
        <f>SUMIF('PE2017'!$A$7:$A$619,'OP IFG'!B285,'PE2017'!$E$7:$E$619)</f>
        <v>0</v>
      </c>
      <c r="G285" s="69">
        <f>SUMIF('PE2017'!$A$7:$A$619,'OP IFG'!B285,'PE2017'!$F$7:$F$619)</f>
        <v>0</v>
      </c>
      <c r="H285" s="69">
        <f>SUMIF('PE2017'!$A$7:$A$619,'OP IFG'!B285,'PE2017'!$G$7:$G$619)</f>
        <v>0</v>
      </c>
      <c r="I285" s="69">
        <f>SUMIF('PE2017'!$A$7:$A$619,'OP IFG'!B285,'PE2017'!$H$7:$H$619)</f>
        <v>0</v>
      </c>
      <c r="J285" s="69">
        <f>SUMIF('PE2017'!$A$7:$A$619,'OP IFG'!B285,'PE2017'!$I$7:$I$619)</f>
        <v>0</v>
      </c>
      <c r="K285" s="69">
        <f>SUMIF('PE2017'!$A$7:$A$619,'OP IFG'!B285,'PE2017'!$J$7:$J$619)</f>
        <v>0</v>
      </c>
      <c r="L285" s="69">
        <f>SUMIF('PE2017'!$A$7:$A$619,'OP IFG'!B285,'PE2017'!$K$7:$K$619)</f>
        <v>0</v>
      </c>
      <c r="M285" s="69">
        <f>SUMIF('PE2017'!$A$7:$A$619,'OP IFG'!B285,'PE2017'!$L$7:$L$619)</f>
        <v>0</v>
      </c>
      <c r="N285" s="69">
        <f>SUMIF('PE2017'!$A$7:$A$619,'OP IFG'!B285,'PE2017'!$M$7:$M$619)</f>
        <v>0</v>
      </c>
      <c r="O285" s="69">
        <f>SUMIF('PE2017'!$A$7:$A$619,'OP IFG'!B285,'PE2017'!N$7:$N$619)</f>
        <v>0</v>
      </c>
      <c r="P285" s="69">
        <f>SUMIF('PE2017'!$A$7:$A$619,'OP IFG'!B275,'PE2017'!$O$7:$O$619)</f>
        <v>0</v>
      </c>
      <c r="Q285" s="70">
        <f>SUM(E285:P285)</f>
        <v>0</v>
      </c>
    </row>
    <row r="286" spans="1:17" ht="17.25" customHeight="1">
      <c r="B286" s="68" t="s">
        <v>370</v>
      </c>
      <c r="C286" s="108" t="s">
        <v>371</v>
      </c>
      <c r="D286" s="109"/>
      <c r="E286" s="69">
        <f>SUMIF('PE2017'!$A$7:$A$619,'OP IFG'!B286,'PE2017'!$D$7:$D$619)</f>
        <v>0</v>
      </c>
      <c r="F286" s="69">
        <f>SUMIF('PE2017'!$A$7:$A$619,'OP IFG'!B286,'PE2017'!$E$7:$E$619)</f>
        <v>0</v>
      </c>
      <c r="G286" s="69">
        <f>SUMIF('PE2017'!$A$7:$A$619,'OP IFG'!B286,'PE2017'!$F$7:$F$619)</f>
        <v>0</v>
      </c>
      <c r="H286" s="69">
        <f>SUMIF('PE2017'!$A$7:$A$619,'OP IFG'!B286,'PE2017'!$G$7:$G$619)</f>
        <v>0</v>
      </c>
      <c r="I286" s="69">
        <f>SUMIF('PE2017'!$A$7:$A$619,'OP IFG'!B286,'PE2017'!$H$7:$H$619)</f>
        <v>0</v>
      </c>
      <c r="J286" s="69">
        <f>SUMIF('PE2017'!$A$7:$A$619,'OP IFG'!B286,'PE2017'!$I$7:$I$619)</f>
        <v>0</v>
      </c>
      <c r="K286" s="69">
        <f>SUMIF('PE2017'!$A$7:$A$619,'OP IFG'!B286,'PE2017'!$J$7:$J$619)</f>
        <v>0</v>
      </c>
      <c r="L286" s="69">
        <f>SUMIF('PE2017'!$A$7:$A$619,'OP IFG'!B286,'PE2017'!$K$7:$K$619)</f>
        <v>0</v>
      </c>
      <c r="M286" s="69">
        <f>SUMIF('PE2017'!$A$7:$A$619,'OP IFG'!B286,'PE2017'!$L$7:$L$619)</f>
        <v>0</v>
      </c>
      <c r="N286" s="69">
        <f>SUMIF('PE2017'!$A$7:$A$619,'OP IFG'!B286,'PE2017'!$M$7:$M$619)</f>
        <v>0</v>
      </c>
      <c r="O286" s="69">
        <f>SUMIF('PE2017'!$A$7:$A$619,'OP IFG'!B286,'PE2017'!N$7:$N$619)</f>
        <v>0</v>
      </c>
      <c r="P286" s="69">
        <f>SUMIF('PE2017'!$A$7:$A$619,'OP IFG'!B276,'PE2017'!$O$7:$O$619)</f>
        <v>0</v>
      </c>
      <c r="Q286" s="70">
        <f>SUM(E286:P286)</f>
        <v>0</v>
      </c>
    </row>
    <row r="287" spans="1:17" ht="17.25" customHeight="1">
      <c r="B287" s="68" t="s">
        <v>372</v>
      </c>
      <c r="C287" s="108" t="s">
        <v>373</v>
      </c>
      <c r="D287" s="109"/>
      <c r="E287" s="69">
        <f>SUMIF('PE2017'!$A$7:$A$619,'OP IFG'!B287,'PE2017'!$D$7:$D$619)</f>
        <v>0</v>
      </c>
      <c r="F287" s="69">
        <f>SUMIF('PE2017'!$A$7:$A$619,'OP IFG'!B287,'PE2017'!$E$7:$E$619)</f>
        <v>0</v>
      </c>
      <c r="G287" s="69">
        <f>SUMIF('PE2017'!$A$7:$A$619,'OP IFG'!B287,'PE2017'!$F$7:$F$619)</f>
        <v>0</v>
      </c>
      <c r="H287" s="69">
        <f>SUMIF('PE2017'!$A$7:$A$619,'OP IFG'!B287,'PE2017'!$G$7:$G$619)</f>
        <v>0</v>
      </c>
      <c r="I287" s="69">
        <f>SUMIF('PE2017'!$A$7:$A$619,'OP IFG'!B287,'PE2017'!$H$7:$H$619)</f>
        <v>0</v>
      </c>
      <c r="J287" s="69">
        <f>SUMIF('PE2017'!$A$7:$A$619,'OP IFG'!B287,'PE2017'!$I$7:$I$619)</f>
        <v>0</v>
      </c>
      <c r="K287" s="69">
        <f>SUMIF('PE2017'!$A$7:$A$619,'OP IFG'!B287,'PE2017'!$J$7:$J$619)</f>
        <v>0</v>
      </c>
      <c r="L287" s="69">
        <f>SUMIF('PE2017'!$A$7:$A$619,'OP IFG'!B287,'PE2017'!$K$7:$K$619)</f>
        <v>0</v>
      </c>
      <c r="M287" s="69">
        <f>SUMIF('PE2017'!$A$7:$A$619,'OP IFG'!B287,'PE2017'!$L$7:$L$619)</f>
        <v>0</v>
      </c>
      <c r="N287" s="69">
        <f>SUMIF('PE2017'!$A$7:$A$619,'OP IFG'!B287,'PE2017'!$M$7:$M$619)</f>
        <v>0</v>
      </c>
      <c r="O287" s="69">
        <f>SUMIF('PE2017'!$A$7:$A$619,'OP IFG'!B287,'PE2017'!N$7:$N$619)</f>
        <v>0</v>
      </c>
      <c r="P287" s="69">
        <f>SUMIF('PE2017'!$A$7:$A$619,'OP IFG'!B277,'PE2017'!$O$7:$O$619)</f>
        <v>0</v>
      </c>
      <c r="Q287" s="70">
        <f>SUM(E287:P287)</f>
        <v>0</v>
      </c>
    </row>
    <row r="288" spans="1:17" ht="17.25" customHeight="1">
      <c r="B288" s="68" t="s">
        <v>374</v>
      </c>
      <c r="C288" s="108" t="s">
        <v>375</v>
      </c>
      <c r="D288" s="109"/>
      <c r="E288" s="69">
        <f>SUMIF('PE2017'!$A$7:$A$619,'OP IFG'!B288,'PE2017'!$D$7:$D$619)</f>
        <v>0</v>
      </c>
      <c r="F288" s="69">
        <f>SUMIF('PE2017'!$A$7:$A$619,'OP IFG'!B288,'PE2017'!$E$7:$E$619)</f>
        <v>0</v>
      </c>
      <c r="G288" s="69">
        <f>SUMIF('PE2017'!$A$7:$A$619,'OP IFG'!B288,'PE2017'!$F$7:$F$619)</f>
        <v>0</v>
      </c>
      <c r="H288" s="69">
        <f>SUMIF('PE2017'!$A$7:$A$619,'OP IFG'!B288,'PE2017'!$G$7:$G$619)</f>
        <v>0</v>
      </c>
      <c r="I288" s="69">
        <f>SUMIF('PE2017'!$A$7:$A$619,'OP IFG'!B288,'PE2017'!$H$7:$H$619)</f>
        <v>0</v>
      </c>
      <c r="J288" s="69">
        <f>SUMIF('PE2017'!$A$7:$A$619,'OP IFG'!B288,'PE2017'!$I$7:$I$619)</f>
        <v>0</v>
      </c>
      <c r="K288" s="69">
        <f>SUMIF('PE2017'!$A$7:$A$619,'OP IFG'!B288,'PE2017'!$J$7:$J$619)</f>
        <v>0</v>
      </c>
      <c r="L288" s="69">
        <f>SUMIF('PE2017'!$A$7:$A$619,'OP IFG'!B288,'PE2017'!$K$7:$K$619)</f>
        <v>0</v>
      </c>
      <c r="M288" s="69">
        <f>SUMIF('PE2017'!$A$7:$A$619,'OP IFG'!B288,'PE2017'!$L$7:$L$619)</f>
        <v>0</v>
      </c>
      <c r="N288" s="69">
        <f>SUMIF('PE2017'!$A$7:$A$619,'OP IFG'!B288,'PE2017'!$M$7:$M$619)</f>
        <v>0</v>
      </c>
      <c r="O288" s="69">
        <f>SUMIF('PE2017'!$A$7:$A$619,'OP IFG'!B288,'PE2017'!N$7:$N$619)</f>
        <v>0</v>
      </c>
      <c r="P288" s="69">
        <f>SUMIF('PE2017'!$A$7:$A$619,'OP IFG'!B278,'PE2017'!$O$7:$O$619)</f>
        <v>0</v>
      </c>
      <c r="Q288" s="70">
        <f>SUM(E288:P288)</f>
        <v>0</v>
      </c>
    </row>
    <row r="289" spans="1:17" s="54" customFormat="1" ht="17.25" customHeight="1">
      <c r="A289" s="82"/>
      <c r="B289" s="66">
        <v>4400</v>
      </c>
      <c r="C289" s="110" t="s">
        <v>376</v>
      </c>
      <c r="D289" s="111"/>
      <c r="E289" s="71">
        <f t="shared" ref="E289:Q289" si="137">E290+E293+E297+E300+E302</f>
        <v>0</v>
      </c>
      <c r="F289" s="71">
        <f t="shared" si="137"/>
        <v>0</v>
      </c>
      <c r="G289" s="71">
        <f t="shared" si="137"/>
        <v>0</v>
      </c>
      <c r="H289" s="71">
        <f t="shared" si="137"/>
        <v>0</v>
      </c>
      <c r="I289" s="71">
        <f t="shared" si="137"/>
        <v>0</v>
      </c>
      <c r="J289" s="71">
        <f t="shared" si="137"/>
        <v>0</v>
      </c>
      <c r="K289" s="71">
        <f t="shared" si="137"/>
        <v>0</v>
      </c>
      <c r="L289" s="71">
        <f t="shared" si="137"/>
        <v>0</v>
      </c>
      <c r="M289" s="71">
        <f t="shared" si="137"/>
        <v>0</v>
      </c>
      <c r="N289" s="71">
        <f t="shared" si="137"/>
        <v>0</v>
      </c>
      <c r="O289" s="71">
        <f t="shared" si="137"/>
        <v>0</v>
      </c>
      <c r="P289" s="71">
        <f t="shared" si="137"/>
        <v>0</v>
      </c>
      <c r="Q289" s="71">
        <f t="shared" si="137"/>
        <v>0</v>
      </c>
    </row>
    <row r="290" spans="1:17" s="54" customFormat="1" ht="17.25" customHeight="1">
      <c r="A290" s="82"/>
      <c r="B290" s="66">
        <v>441</v>
      </c>
      <c r="C290" s="110" t="s">
        <v>377</v>
      </c>
      <c r="D290" s="111"/>
      <c r="E290" s="71">
        <f t="shared" ref="E290:Q290" si="138">SUM(E291:E292)</f>
        <v>0</v>
      </c>
      <c r="F290" s="71">
        <f t="shared" si="138"/>
        <v>0</v>
      </c>
      <c r="G290" s="71">
        <f t="shared" si="138"/>
        <v>0</v>
      </c>
      <c r="H290" s="71">
        <f t="shared" si="138"/>
        <v>0</v>
      </c>
      <c r="I290" s="71">
        <f t="shared" si="138"/>
        <v>0</v>
      </c>
      <c r="J290" s="71">
        <f t="shared" si="138"/>
        <v>0</v>
      </c>
      <c r="K290" s="71">
        <f t="shared" si="138"/>
        <v>0</v>
      </c>
      <c r="L290" s="71">
        <f t="shared" si="138"/>
        <v>0</v>
      </c>
      <c r="M290" s="71">
        <f t="shared" si="138"/>
        <v>0</v>
      </c>
      <c r="N290" s="71">
        <f t="shared" si="138"/>
        <v>0</v>
      </c>
      <c r="O290" s="71">
        <f t="shared" si="138"/>
        <v>0</v>
      </c>
      <c r="P290" s="71">
        <f t="shared" si="138"/>
        <v>0</v>
      </c>
      <c r="Q290" s="71">
        <f t="shared" si="138"/>
        <v>0</v>
      </c>
    </row>
    <row r="291" spans="1:17" ht="17.25" customHeight="1">
      <c r="B291" s="68">
        <v>44101</v>
      </c>
      <c r="C291" s="108" t="s">
        <v>378</v>
      </c>
      <c r="D291" s="109"/>
      <c r="E291" s="69">
        <f>SUMIF('PE2017'!$A$7:$A$619,'OP IFG'!B291,'PE2017'!$D$7:$D$619)</f>
        <v>0</v>
      </c>
      <c r="F291" s="69">
        <f>SUMIF('PE2017'!$A$7:$A$619,'OP IFG'!B291,'PE2017'!$E$7:$E$619)</f>
        <v>0</v>
      </c>
      <c r="G291" s="69">
        <f>SUMIF('PE2017'!$A$7:$A$619,'OP IFG'!B291,'PE2017'!$F$7:$F$619)</f>
        <v>0</v>
      </c>
      <c r="H291" s="69">
        <f>SUMIF('PE2017'!$A$7:$A$619,'OP IFG'!B291,'PE2017'!$G$7:$G$619)</f>
        <v>0</v>
      </c>
      <c r="I291" s="69">
        <f>SUMIF('PE2017'!$A$7:$A$619,'OP IFG'!B291,'PE2017'!$H$7:$H$619)</f>
        <v>0</v>
      </c>
      <c r="J291" s="69">
        <f>SUMIF('PE2017'!$A$7:$A$619,'OP IFG'!B291,'PE2017'!$I$7:$I$619)</f>
        <v>0</v>
      </c>
      <c r="K291" s="69">
        <f>SUMIF('PE2017'!$A$7:$A$619,'OP IFG'!B291,'PE2017'!$J$7:$J$619)</f>
        <v>0</v>
      </c>
      <c r="L291" s="69">
        <f>SUMIF('PE2017'!$A$7:$A$619,'OP IFG'!B291,'PE2017'!$K$7:$K$619)</f>
        <v>0</v>
      </c>
      <c r="M291" s="69">
        <f>SUMIF('PE2017'!$A$7:$A$619,'OP IFG'!B291,'PE2017'!$L$7:$L$619)</f>
        <v>0</v>
      </c>
      <c r="N291" s="69">
        <f>SUMIF('PE2017'!$A$7:$A$619,'OP IFG'!B291,'PE2017'!$M$7:$M$619)</f>
        <v>0</v>
      </c>
      <c r="O291" s="69">
        <f>SUMIF('PE2017'!$A$7:$A$619,'OP IFG'!B291,'PE2017'!N$7:$N$619)</f>
        <v>0</v>
      </c>
      <c r="P291" s="69">
        <f>SUMIF('PE2017'!$A$7:$A$619,'OP IFG'!B281,'PE2017'!$O$7:$O$619)</f>
        <v>0</v>
      </c>
      <c r="Q291" s="70">
        <f>SUM(E291:P291)</f>
        <v>0</v>
      </c>
    </row>
    <row r="292" spans="1:17" ht="17.25" customHeight="1">
      <c r="B292" s="68">
        <v>44102</v>
      </c>
      <c r="C292" s="108" t="s">
        <v>379</v>
      </c>
      <c r="D292" s="109"/>
      <c r="E292" s="69">
        <f>SUMIF('PE2017'!$A$7:$A$619,'OP IFG'!B292,'PE2017'!$D$7:$D$619)</f>
        <v>0</v>
      </c>
      <c r="F292" s="69">
        <f>SUMIF('PE2017'!$A$7:$A$619,'OP IFG'!B292,'PE2017'!$E$7:$E$619)</f>
        <v>0</v>
      </c>
      <c r="G292" s="69">
        <f>SUMIF('PE2017'!$A$7:$A$619,'OP IFG'!B292,'PE2017'!$F$7:$F$619)</f>
        <v>0</v>
      </c>
      <c r="H292" s="69">
        <f>SUMIF('PE2017'!$A$7:$A$619,'OP IFG'!B292,'PE2017'!$G$7:$G$619)</f>
        <v>0</v>
      </c>
      <c r="I292" s="69">
        <f>SUMIF('PE2017'!$A$7:$A$619,'OP IFG'!B292,'PE2017'!$H$7:$H$619)</f>
        <v>0</v>
      </c>
      <c r="J292" s="69">
        <f>SUMIF('PE2017'!$A$7:$A$619,'OP IFG'!B292,'PE2017'!$I$7:$I$619)</f>
        <v>0</v>
      </c>
      <c r="K292" s="69">
        <f>SUMIF('PE2017'!$A$7:$A$619,'OP IFG'!B292,'PE2017'!$J$7:$J$619)</f>
        <v>0</v>
      </c>
      <c r="L292" s="69">
        <f>SUMIF('PE2017'!$A$7:$A$619,'OP IFG'!B292,'PE2017'!$K$7:$K$619)</f>
        <v>0</v>
      </c>
      <c r="M292" s="69">
        <f>SUMIF('PE2017'!$A$7:$A$619,'OP IFG'!B292,'PE2017'!$L$7:$L$619)</f>
        <v>0</v>
      </c>
      <c r="N292" s="69">
        <f>SUMIF('PE2017'!$A$7:$A$619,'OP IFG'!B292,'PE2017'!$M$7:$M$619)</f>
        <v>0</v>
      </c>
      <c r="O292" s="69">
        <f>SUMIF('PE2017'!$A$7:$A$619,'OP IFG'!B292,'PE2017'!N$7:$N$619)</f>
        <v>0</v>
      </c>
      <c r="P292" s="69">
        <f>SUMIF('PE2017'!$A$7:$A$619,'OP IFG'!B282,'PE2017'!$O$7:$O$619)</f>
        <v>0</v>
      </c>
      <c r="Q292" s="70">
        <f>SUM(E292:P292)</f>
        <v>0</v>
      </c>
    </row>
    <row r="293" spans="1:17" s="54" customFormat="1" ht="17.25" customHeight="1">
      <c r="A293" s="82"/>
      <c r="B293" s="66">
        <v>442</v>
      </c>
      <c r="C293" s="110" t="s">
        <v>380</v>
      </c>
      <c r="D293" s="111"/>
      <c r="E293" s="71">
        <f t="shared" ref="E293:Q293" si="139">SUM(E294:E296)</f>
        <v>0</v>
      </c>
      <c r="F293" s="71">
        <f t="shared" si="139"/>
        <v>0</v>
      </c>
      <c r="G293" s="71">
        <f t="shared" si="139"/>
        <v>0</v>
      </c>
      <c r="H293" s="71">
        <f t="shared" si="139"/>
        <v>0</v>
      </c>
      <c r="I293" s="71">
        <f t="shared" si="139"/>
        <v>0</v>
      </c>
      <c r="J293" s="71">
        <f t="shared" si="139"/>
        <v>0</v>
      </c>
      <c r="K293" s="71">
        <f t="shared" si="139"/>
        <v>0</v>
      </c>
      <c r="L293" s="71">
        <f t="shared" si="139"/>
        <v>0</v>
      </c>
      <c r="M293" s="71">
        <f t="shared" si="139"/>
        <v>0</v>
      </c>
      <c r="N293" s="71">
        <f t="shared" si="139"/>
        <v>0</v>
      </c>
      <c r="O293" s="71">
        <f t="shared" si="139"/>
        <v>0</v>
      </c>
      <c r="P293" s="71">
        <f t="shared" si="139"/>
        <v>0</v>
      </c>
      <c r="Q293" s="71">
        <f t="shared" si="139"/>
        <v>0</v>
      </c>
    </row>
    <row r="294" spans="1:17" ht="17.25" customHeight="1">
      <c r="B294" s="68">
        <v>44201</v>
      </c>
      <c r="C294" s="108" t="s">
        <v>381</v>
      </c>
      <c r="D294" s="109"/>
      <c r="E294" s="69">
        <f>SUMIF('PE2017'!$A$7:$A$619,'OP IFG'!B294,'PE2017'!$D$7:$D$619)</f>
        <v>0</v>
      </c>
      <c r="F294" s="69">
        <f>SUMIF('PE2017'!$A$7:$A$619,'OP IFG'!B294,'PE2017'!$E$7:$E$619)</f>
        <v>0</v>
      </c>
      <c r="G294" s="69">
        <f>SUMIF('PE2017'!$A$7:$A$619,'OP IFG'!B294,'PE2017'!$F$7:$F$619)</f>
        <v>0</v>
      </c>
      <c r="H294" s="69">
        <f>SUMIF('PE2017'!$A$7:$A$619,'OP IFG'!B294,'PE2017'!$G$7:$G$619)</f>
        <v>0</v>
      </c>
      <c r="I294" s="69">
        <f>SUMIF('PE2017'!$A$7:$A$619,'OP IFG'!B294,'PE2017'!$H$7:$H$619)</f>
        <v>0</v>
      </c>
      <c r="J294" s="69">
        <f>SUMIF('PE2017'!$A$7:$A$619,'OP IFG'!B294,'PE2017'!$I$7:$I$619)</f>
        <v>0</v>
      </c>
      <c r="K294" s="69">
        <f>SUMIF('PE2017'!$A$7:$A$619,'OP IFG'!B294,'PE2017'!$J$7:$J$619)</f>
        <v>0</v>
      </c>
      <c r="L294" s="69">
        <f>SUMIF('PE2017'!$A$7:$A$619,'OP IFG'!B294,'PE2017'!$K$7:$K$619)</f>
        <v>0</v>
      </c>
      <c r="M294" s="69">
        <f>SUMIF('PE2017'!$A$7:$A$619,'OP IFG'!B294,'PE2017'!$L$7:$L$619)</f>
        <v>0</v>
      </c>
      <c r="N294" s="69">
        <f>SUMIF('PE2017'!$A$7:$A$619,'OP IFG'!B294,'PE2017'!$M$7:$M$619)</f>
        <v>0</v>
      </c>
      <c r="O294" s="69">
        <f>SUMIF('PE2017'!$A$7:$A$619,'OP IFG'!B294,'PE2017'!N$7:$N$619)</f>
        <v>0</v>
      </c>
      <c r="P294" s="69">
        <f>SUMIF('PE2017'!$A$7:$A$619,'OP IFG'!B284,'PE2017'!$O$7:$O$619)</f>
        <v>0</v>
      </c>
      <c r="Q294" s="70">
        <f>SUM(E294:P294)</f>
        <v>0</v>
      </c>
    </row>
    <row r="295" spans="1:17" ht="17.25" customHeight="1">
      <c r="B295" s="68">
        <v>44203</v>
      </c>
      <c r="C295" s="108" t="s">
        <v>382</v>
      </c>
      <c r="D295" s="109"/>
      <c r="E295" s="69">
        <f>SUMIF('PE2017'!$A$7:$A$619,'OP IFG'!B295,'PE2017'!$D$7:$D$619)</f>
        <v>0</v>
      </c>
      <c r="F295" s="69">
        <f>SUMIF('PE2017'!$A$7:$A$619,'OP IFG'!B295,'PE2017'!$E$7:$E$619)</f>
        <v>0</v>
      </c>
      <c r="G295" s="69">
        <f>SUMIF('PE2017'!$A$7:$A$619,'OP IFG'!B295,'PE2017'!$F$7:$F$619)</f>
        <v>0</v>
      </c>
      <c r="H295" s="69">
        <f>SUMIF('PE2017'!$A$7:$A$619,'OP IFG'!B295,'PE2017'!$G$7:$G$619)</f>
        <v>0</v>
      </c>
      <c r="I295" s="69">
        <f>SUMIF('PE2017'!$A$7:$A$619,'OP IFG'!B295,'PE2017'!$H$7:$H$619)</f>
        <v>0</v>
      </c>
      <c r="J295" s="69">
        <f>SUMIF('PE2017'!$A$7:$A$619,'OP IFG'!B295,'PE2017'!$I$7:$I$619)</f>
        <v>0</v>
      </c>
      <c r="K295" s="69">
        <f>SUMIF('PE2017'!$A$7:$A$619,'OP IFG'!B295,'PE2017'!$J$7:$J$619)</f>
        <v>0</v>
      </c>
      <c r="L295" s="69">
        <f>SUMIF('PE2017'!$A$7:$A$619,'OP IFG'!B295,'PE2017'!$K$7:$K$619)</f>
        <v>0</v>
      </c>
      <c r="M295" s="69">
        <f>SUMIF('PE2017'!$A$7:$A$619,'OP IFG'!B295,'PE2017'!$L$7:$L$619)</f>
        <v>0</v>
      </c>
      <c r="N295" s="69">
        <f>SUMIF('PE2017'!$A$7:$A$619,'OP IFG'!B295,'PE2017'!$M$7:$M$619)</f>
        <v>0</v>
      </c>
      <c r="O295" s="69">
        <f>SUMIF('PE2017'!$A$7:$A$619,'OP IFG'!B295,'PE2017'!N$7:$N$619)</f>
        <v>0</v>
      </c>
      <c r="P295" s="69">
        <f>SUMIF('PE2017'!$A$7:$A$619,'OP IFG'!B285,'PE2017'!$O$7:$O$619)</f>
        <v>0</v>
      </c>
      <c r="Q295" s="70">
        <f>SUM(E295:P295)</f>
        <v>0</v>
      </c>
    </row>
    <row r="296" spans="1:17" ht="17.25" customHeight="1">
      <c r="B296" s="68">
        <v>44204</v>
      </c>
      <c r="C296" s="108" t="s">
        <v>383</v>
      </c>
      <c r="D296" s="109"/>
      <c r="E296" s="69">
        <f>SUMIF('PE2017'!$A$7:$A$619,'OP IFG'!B296,'PE2017'!$D$7:$D$619)</f>
        <v>0</v>
      </c>
      <c r="F296" s="69">
        <f>SUMIF('PE2017'!$A$7:$A$619,'OP IFG'!B296,'PE2017'!$E$7:$E$619)</f>
        <v>0</v>
      </c>
      <c r="G296" s="69">
        <f>SUMIF('PE2017'!$A$7:$A$619,'OP IFG'!B296,'PE2017'!$F$7:$F$619)</f>
        <v>0</v>
      </c>
      <c r="H296" s="69">
        <f>SUMIF('PE2017'!$A$7:$A$619,'OP IFG'!B296,'PE2017'!$G$7:$G$619)</f>
        <v>0</v>
      </c>
      <c r="I296" s="69">
        <f>SUMIF('PE2017'!$A$7:$A$619,'OP IFG'!B296,'PE2017'!$H$7:$H$619)</f>
        <v>0</v>
      </c>
      <c r="J296" s="69">
        <f>SUMIF('PE2017'!$A$7:$A$619,'OP IFG'!B296,'PE2017'!$I$7:$I$619)</f>
        <v>0</v>
      </c>
      <c r="K296" s="69">
        <f>SUMIF('PE2017'!$A$7:$A$619,'OP IFG'!B296,'PE2017'!$J$7:$J$619)</f>
        <v>0</v>
      </c>
      <c r="L296" s="69">
        <f>SUMIF('PE2017'!$A$7:$A$619,'OP IFG'!B296,'PE2017'!$K$7:$K$619)</f>
        <v>0</v>
      </c>
      <c r="M296" s="69">
        <f>SUMIF('PE2017'!$A$7:$A$619,'OP IFG'!B296,'PE2017'!$L$7:$L$619)</f>
        <v>0</v>
      </c>
      <c r="N296" s="69">
        <f>SUMIF('PE2017'!$A$7:$A$619,'OP IFG'!B296,'PE2017'!$M$7:$M$619)</f>
        <v>0</v>
      </c>
      <c r="O296" s="69">
        <f>SUMIF('PE2017'!$A$7:$A$619,'OP IFG'!B296,'PE2017'!N$7:$N$619)</f>
        <v>0</v>
      </c>
      <c r="P296" s="69">
        <f>SUMIF('PE2017'!$A$7:$A$619,'OP IFG'!B286,'PE2017'!$O$7:$O$619)</f>
        <v>0</v>
      </c>
      <c r="Q296" s="70">
        <f>SUM(E296:P296)</f>
        <v>0</v>
      </c>
    </row>
    <row r="297" spans="1:17" s="54" customFormat="1" ht="17.25" customHeight="1">
      <c r="A297" s="82"/>
      <c r="B297" s="66">
        <v>443</v>
      </c>
      <c r="C297" s="110" t="s">
        <v>384</v>
      </c>
      <c r="D297" s="111"/>
      <c r="E297" s="71">
        <f t="shared" ref="E297:Q297" si="140">SUM(E298:E299)</f>
        <v>0</v>
      </c>
      <c r="F297" s="71">
        <f t="shared" si="140"/>
        <v>0</v>
      </c>
      <c r="G297" s="71">
        <f t="shared" si="140"/>
        <v>0</v>
      </c>
      <c r="H297" s="71">
        <f t="shared" si="140"/>
        <v>0</v>
      </c>
      <c r="I297" s="71">
        <f t="shared" si="140"/>
        <v>0</v>
      </c>
      <c r="J297" s="71">
        <f t="shared" si="140"/>
        <v>0</v>
      </c>
      <c r="K297" s="71">
        <f t="shared" si="140"/>
        <v>0</v>
      </c>
      <c r="L297" s="71">
        <f t="shared" si="140"/>
        <v>0</v>
      </c>
      <c r="M297" s="71">
        <f t="shared" si="140"/>
        <v>0</v>
      </c>
      <c r="N297" s="71">
        <f t="shared" si="140"/>
        <v>0</v>
      </c>
      <c r="O297" s="71">
        <f t="shared" si="140"/>
        <v>0</v>
      </c>
      <c r="P297" s="71">
        <f t="shared" si="140"/>
        <v>0</v>
      </c>
      <c r="Q297" s="71">
        <f t="shared" si="140"/>
        <v>0</v>
      </c>
    </row>
    <row r="298" spans="1:17" ht="17.25" customHeight="1">
      <c r="B298" s="68">
        <v>44301</v>
      </c>
      <c r="C298" s="108" t="s">
        <v>385</v>
      </c>
      <c r="D298" s="109"/>
      <c r="E298" s="69">
        <f>SUMIF('PE2017'!$A$7:$A$619,'OP IFG'!B298,'PE2017'!$D$7:$D$619)</f>
        <v>0</v>
      </c>
      <c r="F298" s="69">
        <f>SUMIF('PE2017'!$A$7:$A$619,'OP IFG'!B298,'PE2017'!$E$7:$E$619)</f>
        <v>0</v>
      </c>
      <c r="G298" s="69">
        <f>SUMIF('PE2017'!$A$7:$A$619,'OP IFG'!B298,'PE2017'!$F$7:$F$619)</f>
        <v>0</v>
      </c>
      <c r="H298" s="69">
        <f>SUMIF('PE2017'!$A$7:$A$619,'OP IFG'!B298,'PE2017'!$G$7:$G$619)</f>
        <v>0</v>
      </c>
      <c r="I298" s="69">
        <f>SUMIF('PE2017'!$A$7:$A$619,'OP IFG'!B298,'PE2017'!$H$7:$H$619)</f>
        <v>0</v>
      </c>
      <c r="J298" s="69">
        <f>SUMIF('PE2017'!$A$7:$A$619,'OP IFG'!B298,'PE2017'!$I$7:$I$619)</f>
        <v>0</v>
      </c>
      <c r="K298" s="69">
        <f>SUMIF('PE2017'!$A$7:$A$619,'OP IFG'!B298,'PE2017'!$J$7:$J$619)</f>
        <v>0</v>
      </c>
      <c r="L298" s="69">
        <f>SUMIF('PE2017'!$A$7:$A$619,'OP IFG'!B298,'PE2017'!$K$7:$K$619)</f>
        <v>0</v>
      </c>
      <c r="M298" s="69">
        <f>SUMIF('PE2017'!$A$7:$A$619,'OP IFG'!B298,'PE2017'!$L$7:$L$619)</f>
        <v>0</v>
      </c>
      <c r="N298" s="69">
        <f>SUMIF('PE2017'!$A$7:$A$619,'OP IFG'!B298,'PE2017'!$M$7:$M$619)</f>
        <v>0</v>
      </c>
      <c r="O298" s="69">
        <f>SUMIF('PE2017'!$A$7:$A$619,'OP IFG'!B298,'PE2017'!N$7:$N$619)</f>
        <v>0</v>
      </c>
      <c r="P298" s="69">
        <f>SUMIF('PE2017'!$A$7:$A$619,'OP IFG'!B288,'PE2017'!$O$7:$O$619)</f>
        <v>0</v>
      </c>
      <c r="Q298" s="70">
        <f>SUM(E298:P298)</f>
        <v>0</v>
      </c>
    </row>
    <row r="299" spans="1:17" ht="17.25" customHeight="1">
      <c r="B299" s="68">
        <v>44302</v>
      </c>
      <c r="C299" s="108" t="s">
        <v>386</v>
      </c>
      <c r="D299" s="109"/>
      <c r="E299" s="69">
        <f>SUMIF('PE2017'!$A$7:$A$619,'OP IFG'!B299,'PE2017'!$D$7:$D$619)</f>
        <v>0</v>
      </c>
      <c r="F299" s="69">
        <f>SUMIF('PE2017'!$A$7:$A$619,'OP IFG'!B299,'PE2017'!$E$7:$E$619)</f>
        <v>0</v>
      </c>
      <c r="G299" s="69">
        <f>SUMIF('PE2017'!$A$7:$A$619,'OP IFG'!B299,'PE2017'!$F$7:$F$619)</f>
        <v>0</v>
      </c>
      <c r="H299" s="69">
        <f>SUMIF('PE2017'!$A$7:$A$619,'OP IFG'!B299,'PE2017'!$G$7:$G$619)</f>
        <v>0</v>
      </c>
      <c r="I299" s="69">
        <f>SUMIF('PE2017'!$A$7:$A$619,'OP IFG'!B299,'PE2017'!$H$7:$H$619)</f>
        <v>0</v>
      </c>
      <c r="J299" s="69">
        <f>SUMIF('PE2017'!$A$7:$A$619,'OP IFG'!B299,'PE2017'!$I$7:$I$619)</f>
        <v>0</v>
      </c>
      <c r="K299" s="69">
        <f>SUMIF('PE2017'!$A$7:$A$619,'OP IFG'!B299,'PE2017'!$J$7:$J$619)</f>
        <v>0</v>
      </c>
      <c r="L299" s="69">
        <f>SUMIF('PE2017'!$A$7:$A$619,'OP IFG'!B299,'PE2017'!$K$7:$K$619)</f>
        <v>0</v>
      </c>
      <c r="M299" s="69">
        <f>SUMIF('PE2017'!$A$7:$A$619,'OP IFG'!B299,'PE2017'!$L$7:$L$619)</f>
        <v>0</v>
      </c>
      <c r="N299" s="69">
        <f>SUMIF('PE2017'!$A$7:$A$619,'OP IFG'!B299,'PE2017'!$M$7:$M$619)</f>
        <v>0</v>
      </c>
      <c r="O299" s="69">
        <f>SUMIF('PE2017'!$A$7:$A$619,'OP IFG'!B299,'PE2017'!N$7:$N$619)</f>
        <v>0</v>
      </c>
      <c r="P299" s="69">
        <f>SUMIF('PE2017'!$A$7:$A$619,'OP IFG'!B289,'PE2017'!$O$7:$O$619)</f>
        <v>0</v>
      </c>
      <c r="Q299" s="70">
        <f>SUM(E299:P299)</f>
        <v>0</v>
      </c>
    </row>
    <row r="300" spans="1:17" s="54" customFormat="1" ht="17.25" customHeight="1">
      <c r="A300" s="82"/>
      <c r="B300" s="66">
        <v>444</v>
      </c>
      <c r="C300" s="110" t="s">
        <v>387</v>
      </c>
      <c r="D300" s="111"/>
      <c r="E300" s="71">
        <f t="shared" ref="E300:Q300" si="141">E301</f>
        <v>0</v>
      </c>
      <c r="F300" s="71">
        <f t="shared" si="141"/>
        <v>0</v>
      </c>
      <c r="G300" s="71">
        <f t="shared" si="141"/>
        <v>0</v>
      </c>
      <c r="H300" s="71">
        <f t="shared" si="141"/>
        <v>0</v>
      </c>
      <c r="I300" s="71">
        <f t="shared" si="141"/>
        <v>0</v>
      </c>
      <c r="J300" s="71">
        <f t="shared" si="141"/>
        <v>0</v>
      </c>
      <c r="K300" s="71">
        <f t="shared" si="141"/>
        <v>0</v>
      </c>
      <c r="L300" s="71">
        <f t="shared" si="141"/>
        <v>0</v>
      </c>
      <c r="M300" s="71">
        <f t="shared" si="141"/>
        <v>0</v>
      </c>
      <c r="N300" s="71">
        <f t="shared" si="141"/>
        <v>0</v>
      </c>
      <c r="O300" s="71">
        <f t="shared" si="141"/>
        <v>0</v>
      </c>
      <c r="P300" s="71">
        <f t="shared" si="141"/>
        <v>0</v>
      </c>
      <c r="Q300" s="71">
        <f t="shared" si="141"/>
        <v>0</v>
      </c>
    </row>
    <row r="301" spans="1:17" ht="17.25" customHeight="1">
      <c r="B301" s="68">
        <v>44401</v>
      </c>
      <c r="C301" s="108" t="s">
        <v>388</v>
      </c>
      <c r="D301" s="109"/>
      <c r="E301" s="69">
        <f>SUMIF('PE2017'!$A$7:$A$619,'OP IFG'!B301,'PE2017'!$D$7:$D$619)</f>
        <v>0</v>
      </c>
      <c r="F301" s="69">
        <f>SUMIF('PE2017'!$A$7:$A$619,'OP IFG'!B301,'PE2017'!$E$7:$E$619)</f>
        <v>0</v>
      </c>
      <c r="G301" s="69">
        <f>SUMIF('PE2017'!$A$7:$A$619,'OP IFG'!B301,'PE2017'!$F$7:$F$619)</f>
        <v>0</v>
      </c>
      <c r="H301" s="69">
        <f>SUMIF('PE2017'!$A$7:$A$619,'OP IFG'!B301,'PE2017'!$G$7:$G$619)</f>
        <v>0</v>
      </c>
      <c r="I301" s="69">
        <f>SUMIF('PE2017'!$A$7:$A$619,'OP IFG'!B301,'PE2017'!$H$7:$H$619)</f>
        <v>0</v>
      </c>
      <c r="J301" s="69">
        <f>SUMIF('PE2017'!$A$7:$A$619,'OP IFG'!B301,'PE2017'!$I$7:$I$619)</f>
        <v>0</v>
      </c>
      <c r="K301" s="69">
        <f>SUMIF('PE2017'!$A$7:$A$619,'OP IFG'!B301,'PE2017'!$J$7:$J$619)</f>
        <v>0</v>
      </c>
      <c r="L301" s="69">
        <f>SUMIF('PE2017'!$A$7:$A$619,'OP IFG'!B301,'PE2017'!$K$7:$K$619)</f>
        <v>0</v>
      </c>
      <c r="M301" s="69">
        <f>SUMIF('PE2017'!$A$7:$A$619,'OP IFG'!B301,'PE2017'!$L$7:$L$619)</f>
        <v>0</v>
      </c>
      <c r="N301" s="69">
        <f>SUMIF('PE2017'!$A$7:$A$619,'OP IFG'!B301,'PE2017'!$M$7:$M$619)</f>
        <v>0</v>
      </c>
      <c r="O301" s="69">
        <f>SUMIF('PE2017'!$A$7:$A$619,'OP IFG'!B301,'PE2017'!N$7:$N$619)</f>
        <v>0</v>
      </c>
      <c r="P301" s="69">
        <f>SUMIF('PE2017'!$A$7:$A$619,'OP IFG'!B291,'PE2017'!$O$7:$O$619)</f>
        <v>0</v>
      </c>
      <c r="Q301" s="70">
        <f>SUM(E301:P301)</f>
        <v>0</v>
      </c>
    </row>
    <row r="302" spans="1:17" s="54" customFormat="1" ht="17.25" customHeight="1">
      <c r="A302" s="82"/>
      <c r="B302" s="66">
        <v>448</v>
      </c>
      <c r="C302" s="110" t="s">
        <v>389</v>
      </c>
      <c r="D302" s="111"/>
      <c r="E302" s="71">
        <f t="shared" ref="E302:Q302" si="142">E303</f>
        <v>0</v>
      </c>
      <c r="F302" s="71">
        <f t="shared" si="142"/>
        <v>0</v>
      </c>
      <c r="G302" s="71">
        <f t="shared" si="142"/>
        <v>0</v>
      </c>
      <c r="H302" s="71">
        <f t="shared" si="142"/>
        <v>0</v>
      </c>
      <c r="I302" s="71">
        <f t="shared" si="142"/>
        <v>0</v>
      </c>
      <c r="J302" s="71">
        <f t="shared" si="142"/>
        <v>0</v>
      </c>
      <c r="K302" s="71">
        <f t="shared" si="142"/>
        <v>0</v>
      </c>
      <c r="L302" s="71">
        <f t="shared" si="142"/>
        <v>0</v>
      </c>
      <c r="M302" s="71">
        <f t="shared" si="142"/>
        <v>0</v>
      </c>
      <c r="N302" s="71">
        <f t="shared" si="142"/>
        <v>0</v>
      </c>
      <c r="O302" s="71">
        <f t="shared" si="142"/>
        <v>0</v>
      </c>
      <c r="P302" s="71">
        <f t="shared" si="142"/>
        <v>0</v>
      </c>
      <c r="Q302" s="71">
        <f t="shared" si="142"/>
        <v>0</v>
      </c>
    </row>
    <row r="303" spans="1:17" ht="17.25" customHeight="1">
      <c r="B303" s="68">
        <v>44801</v>
      </c>
      <c r="C303" s="108" t="s">
        <v>390</v>
      </c>
      <c r="D303" s="109"/>
      <c r="E303" s="69">
        <f>SUMIF('PE2017'!$A$7:$A$619,'OP IFG'!B303,'PE2017'!$D$7:$D$619)</f>
        <v>0</v>
      </c>
      <c r="F303" s="69">
        <f>SUMIF('PE2017'!$A$7:$A$619,'OP IFG'!B303,'PE2017'!$E$7:$E$619)</f>
        <v>0</v>
      </c>
      <c r="G303" s="69">
        <f>SUMIF('PE2017'!$A$7:$A$619,'OP IFG'!B303,'PE2017'!$F$7:$F$619)</f>
        <v>0</v>
      </c>
      <c r="H303" s="69">
        <f>SUMIF('PE2017'!$A$7:$A$619,'OP IFG'!B303,'PE2017'!$G$7:$G$619)</f>
        <v>0</v>
      </c>
      <c r="I303" s="69">
        <f>SUMIF('PE2017'!$A$7:$A$619,'OP IFG'!B303,'PE2017'!$H$7:$H$619)</f>
        <v>0</v>
      </c>
      <c r="J303" s="69">
        <f>SUMIF('PE2017'!$A$7:$A$619,'OP IFG'!B303,'PE2017'!$I$7:$I$619)</f>
        <v>0</v>
      </c>
      <c r="K303" s="69">
        <f>SUMIF('PE2017'!$A$7:$A$619,'OP IFG'!B303,'PE2017'!$J$7:$J$619)</f>
        <v>0</v>
      </c>
      <c r="L303" s="69">
        <f>SUMIF('PE2017'!$A$7:$A$619,'OP IFG'!B303,'PE2017'!$K$7:$K$619)</f>
        <v>0</v>
      </c>
      <c r="M303" s="69">
        <f>SUMIF('PE2017'!$A$7:$A$619,'OP IFG'!B303,'PE2017'!$L$7:$L$619)</f>
        <v>0</v>
      </c>
      <c r="N303" s="69">
        <f>SUMIF('PE2017'!$A$7:$A$619,'OP IFG'!B303,'PE2017'!$M$7:$M$619)</f>
        <v>0</v>
      </c>
      <c r="O303" s="69">
        <f>SUMIF('PE2017'!$A$7:$A$619,'OP IFG'!B303,'PE2017'!N$7:$N$619)</f>
        <v>0</v>
      </c>
      <c r="P303" s="69">
        <f>SUMIF('PE2017'!$A$7:$A$619,'OP IFG'!B293,'PE2017'!$O$7:$O$619)</f>
        <v>0</v>
      </c>
      <c r="Q303" s="70">
        <f>SUM(E303:P303)</f>
        <v>0</v>
      </c>
    </row>
    <row r="304" spans="1:17" s="54" customFormat="1" ht="17.25" customHeight="1">
      <c r="A304" s="82"/>
      <c r="B304" s="66" t="s">
        <v>391</v>
      </c>
      <c r="C304" s="110" t="s">
        <v>392</v>
      </c>
      <c r="D304" s="111"/>
      <c r="E304" s="71">
        <f t="shared" ref="E304:Q304" si="143">E305+E307+E309</f>
        <v>0</v>
      </c>
      <c r="F304" s="71">
        <f t="shared" si="143"/>
        <v>0</v>
      </c>
      <c r="G304" s="71">
        <f t="shared" si="143"/>
        <v>0</v>
      </c>
      <c r="H304" s="71">
        <f t="shared" si="143"/>
        <v>0</v>
      </c>
      <c r="I304" s="71">
        <f t="shared" si="143"/>
        <v>0</v>
      </c>
      <c r="J304" s="71">
        <f t="shared" si="143"/>
        <v>0</v>
      </c>
      <c r="K304" s="71">
        <f t="shared" si="143"/>
        <v>0</v>
      </c>
      <c r="L304" s="71">
        <f t="shared" si="143"/>
        <v>0</v>
      </c>
      <c r="M304" s="71">
        <f t="shared" si="143"/>
        <v>0</v>
      </c>
      <c r="N304" s="71">
        <f t="shared" si="143"/>
        <v>0</v>
      </c>
      <c r="O304" s="71">
        <f t="shared" si="143"/>
        <v>0</v>
      </c>
      <c r="P304" s="71">
        <f t="shared" si="143"/>
        <v>0</v>
      </c>
      <c r="Q304" s="71">
        <f t="shared" si="143"/>
        <v>0</v>
      </c>
    </row>
    <row r="305" spans="1:17" s="54" customFormat="1" ht="17.25" customHeight="1">
      <c r="A305" s="82"/>
      <c r="B305" s="66" t="s">
        <v>393</v>
      </c>
      <c r="C305" s="110" t="s">
        <v>394</v>
      </c>
      <c r="D305" s="111"/>
      <c r="E305" s="71">
        <f t="shared" ref="E305:Q305" si="144">E306</f>
        <v>0</v>
      </c>
      <c r="F305" s="71">
        <f t="shared" si="144"/>
        <v>0</v>
      </c>
      <c r="G305" s="71">
        <f t="shared" si="144"/>
        <v>0</v>
      </c>
      <c r="H305" s="71">
        <f t="shared" si="144"/>
        <v>0</v>
      </c>
      <c r="I305" s="71">
        <f t="shared" si="144"/>
        <v>0</v>
      </c>
      <c r="J305" s="71">
        <f t="shared" si="144"/>
        <v>0</v>
      </c>
      <c r="K305" s="71">
        <f t="shared" si="144"/>
        <v>0</v>
      </c>
      <c r="L305" s="71">
        <f t="shared" si="144"/>
        <v>0</v>
      </c>
      <c r="M305" s="71">
        <f t="shared" si="144"/>
        <v>0</v>
      </c>
      <c r="N305" s="71">
        <f t="shared" si="144"/>
        <v>0</v>
      </c>
      <c r="O305" s="71">
        <f t="shared" si="144"/>
        <v>0</v>
      </c>
      <c r="P305" s="71">
        <f t="shared" si="144"/>
        <v>0</v>
      </c>
      <c r="Q305" s="71">
        <f t="shared" si="144"/>
        <v>0</v>
      </c>
    </row>
    <row r="306" spans="1:17" ht="17.25" customHeight="1">
      <c r="B306" s="68" t="s">
        <v>395</v>
      </c>
      <c r="C306" s="108" t="s">
        <v>396</v>
      </c>
      <c r="D306" s="109"/>
      <c r="E306" s="69">
        <f>SUMIF('PE2017'!$A$7:$A$619,'OP IFG'!B306,'PE2017'!$D$7:$D$619)</f>
        <v>0</v>
      </c>
      <c r="F306" s="69">
        <f>SUMIF('PE2017'!$A$7:$A$619,'OP IFG'!B306,'PE2017'!$E$7:$E$619)</f>
        <v>0</v>
      </c>
      <c r="G306" s="69">
        <f>SUMIF('PE2017'!$A$7:$A$619,'OP IFG'!B306,'PE2017'!$F$7:$F$619)</f>
        <v>0</v>
      </c>
      <c r="H306" s="69">
        <f>SUMIF('PE2017'!$A$7:$A$619,'OP IFG'!B306,'PE2017'!$G$7:$G$619)</f>
        <v>0</v>
      </c>
      <c r="I306" s="69">
        <f>SUMIF('PE2017'!$A$7:$A$619,'OP IFG'!B306,'PE2017'!$H$7:$H$619)</f>
        <v>0</v>
      </c>
      <c r="J306" s="69">
        <f>SUMIF('PE2017'!$A$7:$A$619,'OP IFG'!B306,'PE2017'!$I$7:$I$619)</f>
        <v>0</v>
      </c>
      <c r="K306" s="69">
        <f>SUMIF('PE2017'!$A$7:$A$619,'OP IFG'!B306,'PE2017'!$J$7:$J$619)</f>
        <v>0</v>
      </c>
      <c r="L306" s="69">
        <f>SUMIF('PE2017'!$A$7:$A$619,'OP IFG'!B306,'PE2017'!$K$7:$K$619)</f>
        <v>0</v>
      </c>
      <c r="M306" s="69">
        <f>SUMIF('PE2017'!$A$7:$A$619,'OP IFG'!B306,'PE2017'!$L$7:$L$619)</f>
        <v>0</v>
      </c>
      <c r="N306" s="69">
        <f>SUMIF('PE2017'!$A$7:$A$619,'OP IFG'!B306,'PE2017'!$M$7:$M$619)</f>
        <v>0</v>
      </c>
      <c r="O306" s="69">
        <f>SUMIF('PE2017'!$A$7:$A$619,'OP IFG'!B306,'PE2017'!N$7:$N$619)</f>
        <v>0</v>
      </c>
      <c r="P306" s="69">
        <f>SUMIF('PE2017'!$A$7:$A$619,'OP IFG'!B296,'PE2017'!$O$7:$O$619)</f>
        <v>0</v>
      </c>
      <c r="Q306" s="70">
        <f>SUM(E306:P306)</f>
        <v>0</v>
      </c>
    </row>
    <row r="307" spans="1:17" s="54" customFormat="1" ht="17.25" customHeight="1">
      <c r="A307" s="82"/>
      <c r="B307" s="66" t="s">
        <v>397</v>
      </c>
      <c r="C307" s="110" t="s">
        <v>398</v>
      </c>
      <c r="D307" s="111"/>
      <c r="E307" s="71">
        <f t="shared" ref="E307:Q307" si="145">E308</f>
        <v>0</v>
      </c>
      <c r="F307" s="71">
        <f t="shared" si="145"/>
        <v>0</v>
      </c>
      <c r="G307" s="71">
        <f t="shared" si="145"/>
        <v>0</v>
      </c>
      <c r="H307" s="71">
        <f t="shared" si="145"/>
        <v>0</v>
      </c>
      <c r="I307" s="71">
        <f t="shared" si="145"/>
        <v>0</v>
      </c>
      <c r="J307" s="71">
        <f t="shared" si="145"/>
        <v>0</v>
      </c>
      <c r="K307" s="71">
        <f t="shared" si="145"/>
        <v>0</v>
      </c>
      <c r="L307" s="71">
        <f t="shared" si="145"/>
        <v>0</v>
      </c>
      <c r="M307" s="71">
        <f t="shared" si="145"/>
        <v>0</v>
      </c>
      <c r="N307" s="71">
        <f t="shared" si="145"/>
        <v>0</v>
      </c>
      <c r="O307" s="71">
        <f t="shared" si="145"/>
        <v>0</v>
      </c>
      <c r="P307" s="71">
        <f t="shared" si="145"/>
        <v>0</v>
      </c>
      <c r="Q307" s="71">
        <f t="shared" si="145"/>
        <v>0</v>
      </c>
    </row>
    <row r="308" spans="1:17" ht="17.25" customHeight="1">
      <c r="B308" s="68" t="s">
        <v>399</v>
      </c>
      <c r="C308" s="108" t="s">
        <v>400</v>
      </c>
      <c r="D308" s="109"/>
      <c r="E308" s="69">
        <f>SUMIF('PE2017'!$A$7:$A$619,'OP IFG'!B308,'PE2017'!$D$7:$D$619)</f>
        <v>0</v>
      </c>
      <c r="F308" s="69">
        <f>SUMIF('PE2017'!$A$7:$A$619,'OP IFG'!B308,'PE2017'!$E$7:$E$619)</f>
        <v>0</v>
      </c>
      <c r="G308" s="69">
        <f>SUMIF('PE2017'!$A$7:$A$619,'OP IFG'!B308,'PE2017'!$F$7:$F$619)</f>
        <v>0</v>
      </c>
      <c r="H308" s="69">
        <f>SUMIF('PE2017'!$A$7:$A$619,'OP IFG'!B308,'PE2017'!$G$7:$G$619)</f>
        <v>0</v>
      </c>
      <c r="I308" s="69">
        <f>SUMIF('PE2017'!$A$7:$A$619,'OP IFG'!B308,'PE2017'!$H$7:$H$619)</f>
        <v>0</v>
      </c>
      <c r="J308" s="69">
        <f>SUMIF('PE2017'!$A$7:$A$619,'OP IFG'!B308,'PE2017'!$I$7:$I$619)</f>
        <v>0</v>
      </c>
      <c r="K308" s="69">
        <f>SUMIF('PE2017'!$A$7:$A$619,'OP IFG'!B308,'PE2017'!$J$7:$J$619)</f>
        <v>0</v>
      </c>
      <c r="L308" s="69">
        <f>SUMIF('PE2017'!$A$7:$A$619,'OP IFG'!B308,'PE2017'!$K$7:$K$619)</f>
        <v>0</v>
      </c>
      <c r="M308" s="69">
        <f>SUMIF('PE2017'!$A$7:$A$619,'OP IFG'!B308,'PE2017'!$L$7:$L$619)</f>
        <v>0</v>
      </c>
      <c r="N308" s="69">
        <f>SUMIF('PE2017'!$A$7:$A$619,'OP IFG'!B308,'PE2017'!$M$7:$M$619)</f>
        <v>0</v>
      </c>
      <c r="O308" s="69">
        <f>SUMIF('PE2017'!$A$7:$A$619,'OP IFG'!B308,'PE2017'!N$7:$N$619)</f>
        <v>0</v>
      </c>
      <c r="P308" s="69">
        <f>SUMIF('PE2017'!$A$7:$A$619,'OP IFG'!B298,'PE2017'!$O$7:$O$619)</f>
        <v>0</v>
      </c>
      <c r="Q308" s="70">
        <f>SUM(E308:P308)</f>
        <v>0</v>
      </c>
    </row>
    <row r="309" spans="1:17" s="54" customFormat="1" ht="17.25" customHeight="1">
      <c r="A309" s="82"/>
      <c r="B309" s="66" t="s">
        <v>401</v>
      </c>
      <c r="C309" s="110" t="s">
        <v>402</v>
      </c>
      <c r="D309" s="111"/>
      <c r="E309" s="71">
        <f t="shared" ref="E309:Q309" si="146">E310</f>
        <v>0</v>
      </c>
      <c r="F309" s="71">
        <f t="shared" si="146"/>
        <v>0</v>
      </c>
      <c r="G309" s="71">
        <f t="shared" si="146"/>
        <v>0</v>
      </c>
      <c r="H309" s="71">
        <f t="shared" si="146"/>
        <v>0</v>
      </c>
      <c r="I309" s="71">
        <f t="shared" si="146"/>
        <v>0</v>
      </c>
      <c r="J309" s="71">
        <f t="shared" si="146"/>
        <v>0</v>
      </c>
      <c r="K309" s="71">
        <f t="shared" si="146"/>
        <v>0</v>
      </c>
      <c r="L309" s="71">
        <f t="shared" si="146"/>
        <v>0</v>
      </c>
      <c r="M309" s="71">
        <f t="shared" si="146"/>
        <v>0</v>
      </c>
      <c r="N309" s="71">
        <f t="shared" si="146"/>
        <v>0</v>
      </c>
      <c r="O309" s="71">
        <f t="shared" si="146"/>
        <v>0</v>
      </c>
      <c r="P309" s="71">
        <f t="shared" si="146"/>
        <v>0</v>
      </c>
      <c r="Q309" s="71">
        <f t="shared" si="146"/>
        <v>0</v>
      </c>
    </row>
    <row r="310" spans="1:17" ht="17.25" customHeight="1">
      <c r="B310" s="68" t="s">
        <v>403</v>
      </c>
      <c r="C310" s="108" t="s">
        <v>404</v>
      </c>
      <c r="D310" s="109"/>
      <c r="E310" s="69">
        <f>SUMIF('PE2017'!$A$7:$A$619,'OP IFG'!B310,'PE2017'!$D$7:$D$619)</f>
        <v>0</v>
      </c>
      <c r="F310" s="69">
        <f>SUMIF('PE2017'!$A$7:$A$619,'OP IFG'!B310,'PE2017'!$E$7:$E$619)</f>
        <v>0</v>
      </c>
      <c r="G310" s="69">
        <f>SUMIF('PE2017'!$A$7:$A$619,'OP IFG'!B310,'PE2017'!$F$7:$F$619)</f>
        <v>0</v>
      </c>
      <c r="H310" s="69">
        <f>SUMIF('PE2017'!$A$7:$A$619,'OP IFG'!B310,'PE2017'!$G$7:$G$619)</f>
        <v>0</v>
      </c>
      <c r="I310" s="69">
        <f>SUMIF('PE2017'!$A$7:$A$619,'OP IFG'!B310,'PE2017'!$H$7:$H$619)</f>
        <v>0</v>
      </c>
      <c r="J310" s="69">
        <f>SUMIF('PE2017'!$A$7:$A$619,'OP IFG'!B310,'PE2017'!$I$7:$I$619)</f>
        <v>0</v>
      </c>
      <c r="K310" s="69">
        <f>SUMIF('PE2017'!$A$7:$A$619,'OP IFG'!B310,'PE2017'!$J$7:$J$619)</f>
        <v>0</v>
      </c>
      <c r="L310" s="69">
        <f>SUMIF('PE2017'!$A$7:$A$619,'OP IFG'!B310,'PE2017'!$K$7:$K$619)</f>
        <v>0</v>
      </c>
      <c r="M310" s="69">
        <f>SUMIF('PE2017'!$A$7:$A$619,'OP IFG'!B310,'PE2017'!$L$7:$L$619)</f>
        <v>0</v>
      </c>
      <c r="N310" s="69">
        <f>SUMIF('PE2017'!$A$7:$A$619,'OP IFG'!B310,'PE2017'!$M$7:$M$619)</f>
        <v>0</v>
      </c>
      <c r="O310" s="69">
        <f>SUMIF('PE2017'!$A$7:$A$619,'OP IFG'!B310,'PE2017'!N$7:$N$619)</f>
        <v>0</v>
      </c>
      <c r="P310" s="69">
        <f>SUMIF('PE2017'!$A$7:$A$619,'OP IFG'!B300,'PE2017'!$O$7:$O$619)</f>
        <v>0</v>
      </c>
      <c r="Q310" s="70">
        <f>SUM(E310:P310)</f>
        <v>0</v>
      </c>
    </row>
    <row r="311" spans="1:17" s="54" customFormat="1" ht="17.25" customHeight="1">
      <c r="A311" s="82"/>
      <c r="B311" s="66" t="s">
        <v>405</v>
      </c>
      <c r="C311" s="110" t="s">
        <v>406</v>
      </c>
      <c r="D311" s="111"/>
      <c r="E311" s="71">
        <f t="shared" ref="E311:Q312" si="147">E312</f>
        <v>0</v>
      </c>
      <c r="F311" s="71">
        <f t="shared" si="147"/>
        <v>0</v>
      </c>
      <c r="G311" s="71">
        <f t="shared" si="147"/>
        <v>0</v>
      </c>
      <c r="H311" s="71">
        <f t="shared" si="147"/>
        <v>0</v>
      </c>
      <c r="I311" s="71">
        <f t="shared" si="147"/>
        <v>0</v>
      </c>
      <c r="J311" s="71">
        <f t="shared" si="147"/>
        <v>0</v>
      </c>
      <c r="K311" s="71">
        <f t="shared" si="147"/>
        <v>0</v>
      </c>
      <c r="L311" s="71">
        <f t="shared" si="147"/>
        <v>0</v>
      </c>
      <c r="M311" s="71">
        <f t="shared" si="147"/>
        <v>0</v>
      </c>
      <c r="N311" s="71">
        <f t="shared" si="147"/>
        <v>0</v>
      </c>
      <c r="O311" s="71">
        <f t="shared" si="147"/>
        <v>0</v>
      </c>
      <c r="P311" s="71">
        <f t="shared" si="147"/>
        <v>0</v>
      </c>
      <c r="Q311" s="71">
        <f t="shared" si="147"/>
        <v>0</v>
      </c>
    </row>
    <row r="312" spans="1:17" s="54" customFormat="1" ht="17.25" customHeight="1">
      <c r="A312" s="82"/>
      <c r="B312" s="66" t="s">
        <v>407</v>
      </c>
      <c r="C312" s="110" t="s">
        <v>408</v>
      </c>
      <c r="D312" s="111"/>
      <c r="E312" s="71">
        <f t="shared" si="147"/>
        <v>0</v>
      </c>
      <c r="F312" s="71">
        <f t="shared" si="147"/>
        <v>0</v>
      </c>
      <c r="G312" s="71">
        <f t="shared" si="147"/>
        <v>0</v>
      </c>
      <c r="H312" s="71">
        <f t="shared" si="147"/>
        <v>0</v>
      </c>
      <c r="I312" s="71">
        <f t="shared" si="147"/>
        <v>0</v>
      </c>
      <c r="J312" s="71">
        <f t="shared" si="147"/>
        <v>0</v>
      </c>
      <c r="K312" s="71">
        <f t="shared" si="147"/>
        <v>0</v>
      </c>
      <c r="L312" s="71">
        <f t="shared" si="147"/>
        <v>0</v>
      </c>
      <c r="M312" s="71">
        <f t="shared" si="147"/>
        <v>0</v>
      </c>
      <c r="N312" s="71">
        <f t="shared" si="147"/>
        <v>0</v>
      </c>
      <c r="O312" s="71">
        <f t="shared" si="147"/>
        <v>0</v>
      </c>
      <c r="P312" s="71">
        <f t="shared" si="147"/>
        <v>0</v>
      </c>
      <c r="Q312" s="71">
        <f t="shared" si="147"/>
        <v>0</v>
      </c>
    </row>
    <row r="313" spans="1:17" ht="17.25" customHeight="1">
      <c r="B313" s="68" t="s">
        <v>409</v>
      </c>
      <c r="C313" s="108" t="s">
        <v>410</v>
      </c>
      <c r="D313" s="109"/>
      <c r="E313" s="69">
        <f>SUMIF('PE2017'!$A$7:$A$619,'OP IFG'!B313,'PE2017'!$D$7:$D$619)</f>
        <v>0</v>
      </c>
      <c r="F313" s="69">
        <f>SUMIF('PE2017'!$A$7:$A$619,'OP IFG'!B313,'PE2017'!$E$7:$E$619)</f>
        <v>0</v>
      </c>
      <c r="G313" s="69">
        <f>SUMIF('PE2017'!$A$7:$A$619,'OP IFG'!B313,'PE2017'!$F$7:$F$619)</f>
        <v>0</v>
      </c>
      <c r="H313" s="69">
        <f>SUMIF('PE2017'!$A$7:$A$619,'OP IFG'!B313,'PE2017'!$G$7:$G$619)</f>
        <v>0</v>
      </c>
      <c r="I313" s="69">
        <f>SUMIF('PE2017'!$A$7:$A$619,'OP IFG'!B313,'PE2017'!$H$7:$H$619)</f>
        <v>0</v>
      </c>
      <c r="J313" s="69">
        <f>SUMIF('PE2017'!$A$7:$A$619,'OP IFG'!B313,'PE2017'!$I$7:$I$619)</f>
        <v>0</v>
      </c>
      <c r="K313" s="69">
        <f>SUMIF('PE2017'!$A$7:$A$619,'OP IFG'!B313,'PE2017'!$J$7:$J$619)</f>
        <v>0</v>
      </c>
      <c r="L313" s="69">
        <f>SUMIF('PE2017'!$A$7:$A$619,'OP IFG'!B313,'PE2017'!$K$7:$K$619)</f>
        <v>0</v>
      </c>
      <c r="M313" s="69">
        <f>SUMIF('PE2017'!$A$7:$A$619,'OP IFG'!B313,'PE2017'!$L$7:$L$619)</f>
        <v>0</v>
      </c>
      <c r="N313" s="69">
        <f>SUMIF('PE2017'!$A$7:$A$619,'OP IFG'!B313,'PE2017'!$M$7:$M$619)</f>
        <v>0</v>
      </c>
      <c r="O313" s="69">
        <f>SUMIF('PE2017'!$A$7:$A$619,'OP IFG'!B313,'PE2017'!N$7:$N$619)</f>
        <v>0</v>
      </c>
      <c r="P313" s="69">
        <f>SUMIF('PE2017'!$A$7:$A$619,'OP IFG'!B303,'PE2017'!$O$7:$O$619)</f>
        <v>0</v>
      </c>
      <c r="Q313" s="70">
        <f>SUM(E313:P313)</f>
        <v>0</v>
      </c>
    </row>
    <row r="314" spans="1:17" s="64" customFormat="1" ht="17.25" customHeight="1">
      <c r="A314" s="85"/>
      <c r="B314" s="62">
        <v>5000</v>
      </c>
      <c r="C314" s="114" t="s">
        <v>411</v>
      </c>
      <c r="D314" s="115"/>
      <c r="E314" s="65">
        <f>+E315+E328+E337+E342+E349+E352+E366+E369+E378</f>
        <v>21500</v>
      </c>
      <c r="F314" s="65">
        <f>+F315+F328+F337+F342+F349+F352+F366+F369+F378</f>
        <v>10000</v>
      </c>
      <c r="G314" s="65">
        <f t="shared" ref="G314:Q314" si="148">G315+G328+G337+G342+G349+G352+G366+G369+G378</f>
        <v>10000</v>
      </c>
      <c r="H314" s="65">
        <f t="shared" si="148"/>
        <v>10000</v>
      </c>
      <c r="I314" s="65">
        <f t="shared" si="148"/>
        <v>10000</v>
      </c>
      <c r="J314" s="65">
        <f t="shared" si="148"/>
        <v>0</v>
      </c>
      <c r="K314" s="65">
        <f t="shared" si="148"/>
        <v>25000</v>
      </c>
      <c r="L314" s="65">
        <f t="shared" si="148"/>
        <v>0</v>
      </c>
      <c r="M314" s="65">
        <f t="shared" si="148"/>
        <v>0</v>
      </c>
      <c r="N314" s="65">
        <f t="shared" si="148"/>
        <v>0</v>
      </c>
      <c r="O314" s="65">
        <f t="shared" si="148"/>
        <v>0</v>
      </c>
      <c r="P314" s="65">
        <f t="shared" si="148"/>
        <v>0</v>
      </c>
      <c r="Q314" s="65">
        <f t="shared" si="148"/>
        <v>86500</v>
      </c>
    </row>
    <row r="315" spans="1:17" s="54" customFormat="1" ht="17.25" customHeight="1">
      <c r="A315" s="82"/>
      <c r="B315" s="66">
        <v>5100</v>
      </c>
      <c r="C315" s="110" t="s">
        <v>412</v>
      </c>
      <c r="D315" s="111"/>
      <c r="E315" s="71">
        <f t="shared" ref="E315:Q315" si="149">E316+E318+E320+E322+E324</f>
        <v>21500</v>
      </c>
      <c r="F315" s="71">
        <f t="shared" si="149"/>
        <v>10000</v>
      </c>
      <c r="G315" s="71">
        <f t="shared" si="149"/>
        <v>10000</v>
      </c>
      <c r="H315" s="71">
        <f t="shared" si="149"/>
        <v>10000</v>
      </c>
      <c r="I315" s="71">
        <f t="shared" si="149"/>
        <v>10000</v>
      </c>
      <c r="J315" s="71">
        <f t="shared" si="149"/>
        <v>0</v>
      </c>
      <c r="K315" s="71">
        <f t="shared" si="149"/>
        <v>25000</v>
      </c>
      <c r="L315" s="71">
        <f t="shared" si="149"/>
        <v>0</v>
      </c>
      <c r="M315" s="71">
        <f t="shared" si="149"/>
        <v>0</v>
      </c>
      <c r="N315" s="71">
        <f t="shared" si="149"/>
        <v>0</v>
      </c>
      <c r="O315" s="71">
        <f t="shared" si="149"/>
        <v>0</v>
      </c>
      <c r="P315" s="71">
        <f t="shared" si="149"/>
        <v>0</v>
      </c>
      <c r="Q315" s="71">
        <f t="shared" si="149"/>
        <v>86500</v>
      </c>
    </row>
    <row r="316" spans="1:17" s="54" customFormat="1" ht="17.25" customHeight="1">
      <c r="A316" s="82"/>
      <c r="B316" s="66">
        <v>511</v>
      </c>
      <c r="C316" s="110" t="s">
        <v>413</v>
      </c>
      <c r="D316" s="111"/>
      <c r="E316" s="71">
        <f t="shared" ref="E316:Q316" si="150">E317</f>
        <v>5000</v>
      </c>
      <c r="F316" s="71">
        <f t="shared" si="150"/>
        <v>5000</v>
      </c>
      <c r="G316" s="71">
        <f t="shared" si="150"/>
        <v>5000</v>
      </c>
      <c r="H316" s="71">
        <f t="shared" si="150"/>
        <v>5000</v>
      </c>
      <c r="I316" s="71">
        <f t="shared" si="150"/>
        <v>5000</v>
      </c>
      <c r="J316" s="71">
        <f t="shared" si="150"/>
        <v>0</v>
      </c>
      <c r="K316" s="71">
        <f t="shared" si="150"/>
        <v>25000</v>
      </c>
      <c r="L316" s="71">
        <f t="shared" si="150"/>
        <v>0</v>
      </c>
      <c r="M316" s="71">
        <f t="shared" si="150"/>
        <v>0</v>
      </c>
      <c r="N316" s="71">
        <f t="shared" si="150"/>
        <v>0</v>
      </c>
      <c r="O316" s="71">
        <f t="shared" si="150"/>
        <v>0</v>
      </c>
      <c r="P316" s="71">
        <f t="shared" si="150"/>
        <v>0</v>
      </c>
      <c r="Q316" s="71">
        <f t="shared" si="150"/>
        <v>50000</v>
      </c>
    </row>
    <row r="317" spans="1:17" ht="17.25" customHeight="1">
      <c r="B317" s="68">
        <v>51101</v>
      </c>
      <c r="C317" s="108" t="s">
        <v>414</v>
      </c>
      <c r="D317" s="109"/>
      <c r="E317" s="69">
        <f>SUMIF('PE2017'!$A$7:$A$619,'OP IFG'!B317,'PE2017'!$D$7:$D$619)</f>
        <v>5000</v>
      </c>
      <c r="F317" s="69">
        <f>SUMIF('PE2017'!$A$7:$A$619,'OP IFG'!B317,'PE2017'!$E$7:$E$619)</f>
        <v>5000</v>
      </c>
      <c r="G317" s="69">
        <f>SUMIF('PE2017'!$A$7:$A$619,'OP IFG'!B317,'PE2017'!$F$7:$F$619)</f>
        <v>5000</v>
      </c>
      <c r="H317" s="69">
        <f>SUMIF('PE2017'!$A$7:$A$619,'OP IFG'!B317,'PE2017'!$G$7:$G$619)</f>
        <v>5000</v>
      </c>
      <c r="I317" s="69">
        <f>SUMIF('PE2017'!$A$7:$A$619,'OP IFG'!B317,'PE2017'!$H$7:$H$619)</f>
        <v>5000</v>
      </c>
      <c r="J317" s="69">
        <f>SUMIF('PE2017'!$A$7:$A$619,'OP IFG'!B317,'PE2017'!$I$7:$I$619)</f>
        <v>0</v>
      </c>
      <c r="K317" s="69">
        <f>SUMIF('PE2017'!$A$7:$A$619,'OP IFG'!B317,'PE2017'!$J$7:$J$619)</f>
        <v>25000</v>
      </c>
      <c r="L317" s="69">
        <f>SUMIF('PE2017'!$A$7:$A$619,'OP IFG'!B317,'PE2017'!$K$7:$K$619)</f>
        <v>0</v>
      </c>
      <c r="M317" s="69">
        <f>SUMIF('PE2017'!$A$7:$A$619,'OP IFG'!B317,'PE2017'!$L$7:$L$619)</f>
        <v>0</v>
      </c>
      <c r="N317" s="69">
        <f>SUMIF('PE2017'!$A$7:$A$619,'OP IFG'!B317,'PE2017'!$M$7:$M$619)</f>
        <v>0</v>
      </c>
      <c r="O317" s="69">
        <f>SUMIF('PE2017'!$A$7:$A$619,'OP IFG'!B317,'PE2017'!N$7:$N$619)</f>
        <v>0</v>
      </c>
      <c r="P317" s="69">
        <f>SUMIF('PE2017'!$A$7:$A$619,'OP IFG'!B307,'PE2017'!$O$7:$O$619)</f>
        <v>0</v>
      </c>
      <c r="Q317" s="70">
        <f>SUM(E317:P317)</f>
        <v>50000</v>
      </c>
    </row>
    <row r="318" spans="1:17" s="54" customFormat="1" ht="17.25" customHeight="1">
      <c r="A318" s="82"/>
      <c r="B318" s="66">
        <v>512</v>
      </c>
      <c r="C318" s="110" t="s">
        <v>415</v>
      </c>
      <c r="D318" s="111"/>
      <c r="E318" s="71">
        <f t="shared" ref="E318:Q318" si="151">E319</f>
        <v>5000</v>
      </c>
      <c r="F318" s="71">
        <f t="shared" si="151"/>
        <v>5000</v>
      </c>
      <c r="G318" s="71">
        <f t="shared" si="151"/>
        <v>5000</v>
      </c>
      <c r="H318" s="71">
        <f t="shared" si="151"/>
        <v>5000</v>
      </c>
      <c r="I318" s="71">
        <f t="shared" si="151"/>
        <v>5000</v>
      </c>
      <c r="J318" s="71">
        <f t="shared" si="151"/>
        <v>0</v>
      </c>
      <c r="K318" s="71">
        <f t="shared" si="151"/>
        <v>0</v>
      </c>
      <c r="L318" s="71">
        <f t="shared" si="151"/>
        <v>0</v>
      </c>
      <c r="M318" s="71">
        <f t="shared" si="151"/>
        <v>0</v>
      </c>
      <c r="N318" s="71">
        <f t="shared" si="151"/>
        <v>0</v>
      </c>
      <c r="O318" s="71">
        <f t="shared" si="151"/>
        <v>0</v>
      </c>
      <c r="P318" s="71">
        <f t="shared" si="151"/>
        <v>0</v>
      </c>
      <c r="Q318" s="71">
        <f t="shared" si="151"/>
        <v>25000</v>
      </c>
    </row>
    <row r="319" spans="1:17" ht="17.25" customHeight="1">
      <c r="B319" s="68">
        <v>51201</v>
      </c>
      <c r="C319" s="108" t="s">
        <v>416</v>
      </c>
      <c r="D319" s="109"/>
      <c r="E319" s="69">
        <v>5000</v>
      </c>
      <c r="F319" s="69">
        <v>5000</v>
      </c>
      <c r="G319" s="69">
        <v>5000</v>
      </c>
      <c r="H319" s="69">
        <v>5000</v>
      </c>
      <c r="I319" s="69">
        <v>5000</v>
      </c>
      <c r="J319" s="69">
        <f>SUMIF('PE2017'!$A$7:$A$619,'OP IFG'!B319,'PE2017'!$I$7:$I$619)</f>
        <v>0</v>
      </c>
      <c r="K319" s="69">
        <f>SUMIF('PE2017'!$A$7:$A$619,'OP IFG'!B319,'PE2017'!$J$7:$J$619)</f>
        <v>0</v>
      </c>
      <c r="L319" s="69">
        <f>SUMIF('PE2017'!$A$7:$A$619,'OP IFG'!B319,'PE2017'!$K$7:$K$619)</f>
        <v>0</v>
      </c>
      <c r="M319" s="69">
        <f>SUMIF('PE2017'!$A$7:$A$619,'OP IFG'!B319,'PE2017'!$L$7:$L$619)</f>
        <v>0</v>
      </c>
      <c r="N319" s="69">
        <f>SUMIF('PE2017'!$A$7:$A$619,'OP IFG'!B319,'PE2017'!$M$7:$M$619)</f>
        <v>0</v>
      </c>
      <c r="O319" s="69">
        <f>SUMIF('PE2017'!$A$7:$A$619,'OP IFG'!B319,'PE2017'!N$7:$N$619)</f>
        <v>0</v>
      </c>
      <c r="P319" s="69">
        <f>SUMIF('PE2017'!$A$7:$A$619,'OP IFG'!B309,'PE2017'!$O$7:$O$619)</f>
        <v>0</v>
      </c>
      <c r="Q319" s="70">
        <f>SUM(E319:P319)</f>
        <v>25000</v>
      </c>
    </row>
    <row r="320" spans="1:17" s="54" customFormat="1" ht="17.25" customHeight="1">
      <c r="A320" s="82"/>
      <c r="B320" s="66">
        <v>513</v>
      </c>
      <c r="C320" s="110" t="s">
        <v>417</v>
      </c>
      <c r="D320" s="111"/>
      <c r="E320" s="71">
        <f t="shared" ref="E320:Q320" si="152">E321</f>
        <v>0</v>
      </c>
      <c r="F320" s="71">
        <f t="shared" si="152"/>
        <v>0</v>
      </c>
      <c r="G320" s="71">
        <f t="shared" si="152"/>
        <v>0</v>
      </c>
      <c r="H320" s="71">
        <f t="shared" si="152"/>
        <v>0</v>
      </c>
      <c r="I320" s="71">
        <f t="shared" si="152"/>
        <v>0</v>
      </c>
      <c r="J320" s="71">
        <f t="shared" si="152"/>
        <v>0</v>
      </c>
      <c r="K320" s="71">
        <f t="shared" si="152"/>
        <v>0</v>
      </c>
      <c r="L320" s="71">
        <f t="shared" si="152"/>
        <v>0</v>
      </c>
      <c r="M320" s="71">
        <f t="shared" si="152"/>
        <v>0</v>
      </c>
      <c r="N320" s="71">
        <f t="shared" si="152"/>
        <v>0</v>
      </c>
      <c r="O320" s="71">
        <f t="shared" si="152"/>
        <v>0</v>
      </c>
      <c r="P320" s="71">
        <f t="shared" si="152"/>
        <v>0</v>
      </c>
      <c r="Q320" s="71">
        <f t="shared" si="152"/>
        <v>0</v>
      </c>
    </row>
    <row r="321" spans="1:17" ht="17.25" customHeight="1">
      <c r="B321" s="68">
        <v>51301</v>
      </c>
      <c r="C321" s="108" t="s">
        <v>418</v>
      </c>
      <c r="D321" s="109"/>
      <c r="E321" s="69">
        <f>SUMIF('PE2017'!$A$7:$A$619,'OP IFG'!B321,'PE2017'!$D$7:$D$619)</f>
        <v>0</v>
      </c>
      <c r="F321" s="69">
        <f>SUMIF('PE2017'!$A$7:$A$619,'OP IFG'!B321,'PE2017'!$E$7:$E$619)</f>
        <v>0</v>
      </c>
      <c r="G321" s="69">
        <f>SUMIF('PE2017'!$A$7:$A$619,'OP IFG'!B321,'PE2017'!$F$7:$F$619)</f>
        <v>0</v>
      </c>
      <c r="H321" s="69">
        <f>SUMIF('PE2017'!$A$7:$A$619,'OP IFG'!B321,'PE2017'!$G$7:$G$619)</f>
        <v>0</v>
      </c>
      <c r="I321" s="69">
        <f>SUMIF('PE2017'!$A$7:$A$619,'OP IFG'!B321,'PE2017'!$H$7:$H$619)</f>
        <v>0</v>
      </c>
      <c r="J321" s="69">
        <f>SUMIF('PE2017'!$A$7:$A$619,'OP IFG'!B321,'PE2017'!$I$7:$I$619)</f>
        <v>0</v>
      </c>
      <c r="K321" s="69">
        <f>SUMIF('PE2017'!$A$7:$A$619,'OP IFG'!B321,'PE2017'!$J$7:$J$619)</f>
        <v>0</v>
      </c>
      <c r="L321" s="69">
        <f>SUMIF('PE2017'!$A$7:$A$619,'OP IFG'!B321,'PE2017'!$K$7:$K$619)</f>
        <v>0</v>
      </c>
      <c r="M321" s="69">
        <f>SUMIF('PE2017'!$A$7:$A$619,'OP IFG'!B321,'PE2017'!$L$7:$L$619)</f>
        <v>0</v>
      </c>
      <c r="N321" s="69">
        <f>SUMIF('PE2017'!$A$7:$A$619,'OP IFG'!B321,'PE2017'!$M$7:$M$619)</f>
        <v>0</v>
      </c>
      <c r="O321" s="69">
        <f>SUMIF('PE2017'!$A$7:$A$619,'OP IFG'!B321,'PE2017'!N$7:$N$619)</f>
        <v>0</v>
      </c>
      <c r="P321" s="69">
        <f>SUMIF('PE2017'!$A$7:$A$619,'OP IFG'!B311,'PE2017'!$O$7:$O$619)</f>
        <v>0</v>
      </c>
      <c r="Q321" s="70">
        <f>SUM(E321:P321)</f>
        <v>0</v>
      </c>
    </row>
    <row r="322" spans="1:17" s="54" customFormat="1" ht="17.25" customHeight="1">
      <c r="A322" s="82"/>
      <c r="B322" s="66">
        <v>515</v>
      </c>
      <c r="C322" s="110" t="s">
        <v>419</v>
      </c>
      <c r="D322" s="111"/>
      <c r="E322" s="71">
        <f t="shared" ref="E322:Q322" si="153">E323</f>
        <v>11500</v>
      </c>
      <c r="F322" s="71">
        <f t="shared" si="153"/>
        <v>0</v>
      </c>
      <c r="G322" s="71">
        <f t="shared" si="153"/>
        <v>0</v>
      </c>
      <c r="H322" s="71">
        <f t="shared" si="153"/>
        <v>0</v>
      </c>
      <c r="I322" s="71">
        <f t="shared" si="153"/>
        <v>0</v>
      </c>
      <c r="J322" s="71">
        <f t="shared" si="153"/>
        <v>0</v>
      </c>
      <c r="K322" s="71">
        <f t="shared" si="153"/>
        <v>0</v>
      </c>
      <c r="L322" s="71">
        <f t="shared" si="153"/>
        <v>0</v>
      </c>
      <c r="M322" s="71">
        <f t="shared" si="153"/>
        <v>0</v>
      </c>
      <c r="N322" s="71">
        <f t="shared" si="153"/>
        <v>0</v>
      </c>
      <c r="O322" s="71">
        <f t="shared" si="153"/>
        <v>0</v>
      </c>
      <c r="P322" s="71">
        <f t="shared" si="153"/>
        <v>0</v>
      </c>
      <c r="Q322" s="71">
        <f t="shared" si="153"/>
        <v>11500</v>
      </c>
    </row>
    <row r="323" spans="1:17" ht="17.25" customHeight="1">
      <c r="B323" s="68">
        <v>51501</v>
      </c>
      <c r="C323" s="108" t="s">
        <v>420</v>
      </c>
      <c r="D323" s="109"/>
      <c r="E323" s="69">
        <v>11500</v>
      </c>
      <c r="F323" s="69">
        <f>SUMIF('PE2017'!$A$7:$A$619,'OP IFG'!B323,'PE2017'!$E$7:$E$619)</f>
        <v>0</v>
      </c>
      <c r="G323" s="69">
        <f>SUMIF('PE2017'!$A$7:$A$619,'OP IFG'!B323,'PE2017'!$F$7:$F$619)</f>
        <v>0</v>
      </c>
      <c r="H323" s="69">
        <f>SUMIF('PE2017'!$A$7:$A$619,'OP IFG'!B323,'PE2017'!$G$7:$G$619)</f>
        <v>0</v>
      </c>
      <c r="I323" s="69">
        <f>SUMIF('PE2017'!$A$7:$A$619,'OP IFG'!B323,'PE2017'!$H$7:$H$619)</f>
        <v>0</v>
      </c>
      <c r="J323" s="69">
        <f>SUMIF('PE2017'!$A$7:$A$619,'OP IFG'!B323,'PE2017'!$I$7:$I$619)</f>
        <v>0</v>
      </c>
      <c r="K323" s="69">
        <f>SUMIF('PE2017'!$A$7:$A$619,'OP IFG'!B323,'PE2017'!$J$7:$J$619)</f>
        <v>0</v>
      </c>
      <c r="L323" s="69">
        <f>SUMIF('PE2017'!$A$7:$A$619,'OP IFG'!B323,'PE2017'!$K$7:$K$619)</f>
        <v>0</v>
      </c>
      <c r="M323" s="69">
        <f>SUMIF('PE2017'!$A$7:$A$619,'OP IFG'!B323,'PE2017'!$L$7:$L$619)</f>
        <v>0</v>
      </c>
      <c r="N323" s="69">
        <f>SUMIF('PE2017'!$A$7:$A$619,'OP IFG'!B323,'PE2017'!$M$7:$M$619)</f>
        <v>0</v>
      </c>
      <c r="O323" s="69">
        <f>SUMIF('PE2017'!$A$7:$A$619,'OP IFG'!B323,'PE2017'!N$7:$N$619)</f>
        <v>0</v>
      </c>
      <c r="P323" s="69">
        <f>SUMIF('PE2017'!$A$7:$A$619,'OP IFG'!B313,'PE2017'!$O$7:$O$619)</f>
        <v>0</v>
      </c>
      <c r="Q323" s="70">
        <f>SUM(E323:P323)</f>
        <v>11500</v>
      </c>
    </row>
    <row r="324" spans="1:17" s="54" customFormat="1" ht="17.25" customHeight="1">
      <c r="A324" s="82"/>
      <c r="B324" s="66">
        <v>519</v>
      </c>
      <c r="C324" s="110" t="s">
        <v>421</v>
      </c>
      <c r="D324" s="111"/>
      <c r="E324" s="71">
        <f t="shared" ref="E324:Q324" si="154">SUM(E325:E327)</f>
        <v>0</v>
      </c>
      <c r="F324" s="71">
        <f t="shared" si="154"/>
        <v>0</v>
      </c>
      <c r="G324" s="71">
        <f t="shared" si="154"/>
        <v>0</v>
      </c>
      <c r="H324" s="71">
        <f t="shared" si="154"/>
        <v>0</v>
      </c>
      <c r="I324" s="71">
        <f t="shared" si="154"/>
        <v>0</v>
      </c>
      <c r="J324" s="71">
        <f t="shared" si="154"/>
        <v>0</v>
      </c>
      <c r="K324" s="71">
        <f t="shared" si="154"/>
        <v>0</v>
      </c>
      <c r="L324" s="71">
        <f t="shared" si="154"/>
        <v>0</v>
      </c>
      <c r="M324" s="71">
        <f t="shared" si="154"/>
        <v>0</v>
      </c>
      <c r="N324" s="71">
        <f t="shared" si="154"/>
        <v>0</v>
      </c>
      <c r="O324" s="71">
        <f t="shared" si="154"/>
        <v>0</v>
      </c>
      <c r="P324" s="71">
        <f t="shared" si="154"/>
        <v>0</v>
      </c>
      <c r="Q324" s="71">
        <f t="shared" si="154"/>
        <v>0</v>
      </c>
    </row>
    <row r="325" spans="1:17" ht="17.25" customHeight="1">
      <c r="B325" s="68">
        <v>51901</v>
      </c>
      <c r="C325" s="108" t="s">
        <v>422</v>
      </c>
      <c r="D325" s="109"/>
      <c r="E325" s="69">
        <f>SUMIF('PE2017'!$A$7:$A$619,'OP IFG'!B325,'PE2017'!$D$7:$D$619)</f>
        <v>0</v>
      </c>
      <c r="F325" s="69">
        <f>SUMIF('PE2017'!$A$7:$A$619,'OP IFG'!B325,'PE2017'!$E$7:$E$619)</f>
        <v>0</v>
      </c>
      <c r="G325" s="69">
        <f>SUMIF('PE2017'!$A$7:$A$619,'OP IFG'!B325,'PE2017'!$F$7:$F$619)</f>
        <v>0</v>
      </c>
      <c r="H325" s="69">
        <f>SUMIF('PE2017'!$A$7:$A$619,'OP IFG'!B325,'PE2017'!$G$7:$G$619)</f>
        <v>0</v>
      </c>
      <c r="I325" s="69">
        <f>SUMIF('PE2017'!$A$7:$A$619,'OP IFG'!B325,'PE2017'!$H$7:$H$619)</f>
        <v>0</v>
      </c>
      <c r="J325" s="69">
        <f>SUMIF('PE2017'!$A$7:$A$619,'OP IFG'!B325,'PE2017'!$I$7:$I$619)</f>
        <v>0</v>
      </c>
      <c r="K325" s="69">
        <f>SUMIF('PE2017'!$A$7:$A$619,'OP IFG'!B325,'PE2017'!$J$7:$J$619)</f>
        <v>0</v>
      </c>
      <c r="L325" s="69">
        <f>SUMIF('PE2017'!$A$7:$A$619,'OP IFG'!B325,'PE2017'!$K$7:$K$619)</f>
        <v>0</v>
      </c>
      <c r="M325" s="69">
        <f>SUMIF('PE2017'!$A$7:$A$619,'OP IFG'!B325,'PE2017'!$L$7:$L$619)</f>
        <v>0</v>
      </c>
      <c r="N325" s="69">
        <f>SUMIF('PE2017'!$A$7:$A$619,'OP IFG'!B325,'PE2017'!$M$7:$M$619)</f>
        <v>0</v>
      </c>
      <c r="O325" s="69">
        <f>SUMIF('PE2017'!$A$7:$A$619,'OP IFG'!B325,'PE2017'!N$7:$N$619)</f>
        <v>0</v>
      </c>
      <c r="P325" s="69">
        <f>SUMIF('PE2017'!$A$7:$A$619,'OP IFG'!B315,'PE2017'!$O$7:$O$619)</f>
        <v>0</v>
      </c>
      <c r="Q325" s="70">
        <f>SUM(E325:P325)</f>
        <v>0</v>
      </c>
    </row>
    <row r="326" spans="1:17" ht="17.25" customHeight="1">
      <c r="B326" s="68">
        <v>51902</v>
      </c>
      <c r="C326" s="108" t="s">
        <v>423</v>
      </c>
      <c r="D326" s="109"/>
      <c r="E326" s="69">
        <f>SUMIF('PE2017'!$A$7:$A$619,'OP IFG'!B326,'PE2017'!$D$7:$D$619)</f>
        <v>0</v>
      </c>
      <c r="F326" s="69">
        <f>SUMIF('PE2017'!$A$7:$A$619,'OP IFG'!B326,'PE2017'!$E$7:$E$619)</f>
        <v>0</v>
      </c>
      <c r="G326" s="69">
        <f>SUMIF('PE2017'!$A$7:$A$619,'OP IFG'!B326,'PE2017'!$F$7:$F$619)</f>
        <v>0</v>
      </c>
      <c r="H326" s="69">
        <f>SUMIF('PE2017'!$A$7:$A$619,'OP IFG'!B326,'PE2017'!$G$7:$G$619)</f>
        <v>0</v>
      </c>
      <c r="I326" s="69">
        <f>SUMIF('PE2017'!$A$7:$A$619,'OP IFG'!B326,'PE2017'!$H$7:$H$619)</f>
        <v>0</v>
      </c>
      <c r="J326" s="69">
        <f>SUMIF('PE2017'!$A$7:$A$619,'OP IFG'!B326,'PE2017'!$I$7:$I$619)</f>
        <v>0</v>
      </c>
      <c r="K326" s="69">
        <f>SUMIF('PE2017'!$A$7:$A$619,'OP IFG'!B326,'PE2017'!$J$7:$J$619)</f>
        <v>0</v>
      </c>
      <c r="L326" s="69">
        <f>SUMIF('PE2017'!$A$7:$A$619,'OP IFG'!B326,'PE2017'!$K$7:$K$619)</f>
        <v>0</v>
      </c>
      <c r="M326" s="69">
        <f>SUMIF('PE2017'!$A$7:$A$619,'OP IFG'!B326,'PE2017'!$L$7:$L$619)</f>
        <v>0</v>
      </c>
      <c r="N326" s="69">
        <f>SUMIF('PE2017'!$A$7:$A$619,'OP IFG'!B326,'PE2017'!$M$7:$M$619)</f>
        <v>0</v>
      </c>
      <c r="O326" s="69">
        <f>SUMIF('PE2017'!$A$7:$A$619,'OP IFG'!B326,'PE2017'!N$7:$N$619)</f>
        <v>0</v>
      </c>
      <c r="P326" s="69">
        <f>SUMIF('PE2017'!$A$7:$A$619,'OP IFG'!B316,'PE2017'!$O$7:$O$619)</f>
        <v>0</v>
      </c>
      <c r="Q326" s="70">
        <f>SUM(E326:P326)</f>
        <v>0</v>
      </c>
    </row>
    <row r="327" spans="1:17" ht="17.25" customHeight="1">
      <c r="B327" s="68">
        <v>51903</v>
      </c>
      <c r="C327" s="108" t="s">
        <v>424</v>
      </c>
      <c r="D327" s="109"/>
      <c r="E327" s="69">
        <f>SUMIF('PE2017'!$A$7:$A$619,'OP IFG'!B327,'PE2017'!$D$7:$D$619)</f>
        <v>0</v>
      </c>
      <c r="F327" s="69">
        <f>SUMIF('PE2017'!$A$7:$A$619,'OP IFG'!B327,'PE2017'!$E$7:$E$619)</f>
        <v>0</v>
      </c>
      <c r="G327" s="69">
        <f>SUMIF('PE2017'!$A$7:$A$619,'OP IFG'!B327,'PE2017'!$F$7:$F$619)</f>
        <v>0</v>
      </c>
      <c r="H327" s="69">
        <f>SUMIF('PE2017'!$A$7:$A$619,'OP IFG'!B327,'PE2017'!$G$7:$G$619)</f>
        <v>0</v>
      </c>
      <c r="I327" s="69">
        <f>SUMIF('PE2017'!$A$7:$A$619,'OP IFG'!B327,'PE2017'!$H$7:$H$619)</f>
        <v>0</v>
      </c>
      <c r="J327" s="69">
        <f>SUMIF('PE2017'!$A$7:$A$619,'OP IFG'!B327,'PE2017'!$I$7:$I$619)</f>
        <v>0</v>
      </c>
      <c r="K327" s="69">
        <f>SUMIF('PE2017'!$A$7:$A$619,'OP IFG'!B327,'PE2017'!$J$7:$J$619)</f>
        <v>0</v>
      </c>
      <c r="L327" s="69">
        <f>SUMIF('PE2017'!$A$7:$A$619,'OP IFG'!B327,'PE2017'!$K$7:$K$619)</f>
        <v>0</v>
      </c>
      <c r="M327" s="69">
        <f>SUMIF('PE2017'!$A$7:$A$619,'OP IFG'!B327,'PE2017'!$L$7:$L$619)</f>
        <v>0</v>
      </c>
      <c r="N327" s="69">
        <f>SUMIF('PE2017'!$A$7:$A$619,'OP IFG'!B327,'PE2017'!$M$7:$M$619)</f>
        <v>0</v>
      </c>
      <c r="O327" s="69">
        <f>SUMIF('PE2017'!$A$7:$A$619,'OP IFG'!B327,'PE2017'!N$7:$N$619)</f>
        <v>0</v>
      </c>
      <c r="P327" s="69">
        <f>SUMIF('PE2017'!$A$7:$A$619,'OP IFG'!B317,'PE2017'!$O$7:$O$619)</f>
        <v>0</v>
      </c>
      <c r="Q327" s="70">
        <f>SUM(E327:P327)</f>
        <v>0</v>
      </c>
    </row>
    <row r="328" spans="1:17" s="54" customFormat="1" ht="17.25" customHeight="1">
      <c r="A328" s="82"/>
      <c r="B328" s="66">
        <v>5200</v>
      </c>
      <c r="C328" s="110" t="s">
        <v>425</v>
      </c>
      <c r="D328" s="111"/>
      <c r="E328" s="71">
        <f t="shared" ref="E328:Q328" si="155">E329+E331+E333+E335</f>
        <v>0</v>
      </c>
      <c r="F328" s="71">
        <f t="shared" si="155"/>
        <v>0</v>
      </c>
      <c r="G328" s="71">
        <f t="shared" si="155"/>
        <v>0</v>
      </c>
      <c r="H328" s="71">
        <f t="shared" si="155"/>
        <v>0</v>
      </c>
      <c r="I328" s="71">
        <f t="shared" si="155"/>
        <v>0</v>
      </c>
      <c r="J328" s="71">
        <f t="shared" si="155"/>
        <v>0</v>
      </c>
      <c r="K328" s="71">
        <f t="shared" si="155"/>
        <v>0</v>
      </c>
      <c r="L328" s="71">
        <f t="shared" si="155"/>
        <v>0</v>
      </c>
      <c r="M328" s="71">
        <f t="shared" si="155"/>
        <v>0</v>
      </c>
      <c r="N328" s="71">
        <f t="shared" si="155"/>
        <v>0</v>
      </c>
      <c r="O328" s="71">
        <f t="shared" si="155"/>
        <v>0</v>
      </c>
      <c r="P328" s="71">
        <f t="shared" si="155"/>
        <v>0</v>
      </c>
      <c r="Q328" s="71">
        <f t="shared" si="155"/>
        <v>0</v>
      </c>
    </row>
    <row r="329" spans="1:17" s="54" customFormat="1" ht="17.25" customHeight="1">
      <c r="A329" s="82"/>
      <c r="B329" s="66">
        <v>521</v>
      </c>
      <c r="C329" s="110" t="s">
        <v>426</v>
      </c>
      <c r="D329" s="111"/>
      <c r="E329" s="71">
        <f t="shared" ref="E329:Q329" si="156">E330</f>
        <v>0</v>
      </c>
      <c r="F329" s="71">
        <f t="shared" si="156"/>
        <v>0</v>
      </c>
      <c r="G329" s="71">
        <f t="shared" si="156"/>
        <v>0</v>
      </c>
      <c r="H329" s="71">
        <f t="shared" si="156"/>
        <v>0</v>
      </c>
      <c r="I329" s="71">
        <f t="shared" si="156"/>
        <v>0</v>
      </c>
      <c r="J329" s="71">
        <f t="shared" si="156"/>
        <v>0</v>
      </c>
      <c r="K329" s="71">
        <f t="shared" si="156"/>
        <v>0</v>
      </c>
      <c r="L329" s="71">
        <f t="shared" si="156"/>
        <v>0</v>
      </c>
      <c r="M329" s="71">
        <f t="shared" si="156"/>
        <v>0</v>
      </c>
      <c r="N329" s="71">
        <f t="shared" si="156"/>
        <v>0</v>
      </c>
      <c r="O329" s="71">
        <f t="shared" si="156"/>
        <v>0</v>
      </c>
      <c r="P329" s="71">
        <f t="shared" si="156"/>
        <v>0</v>
      </c>
      <c r="Q329" s="71">
        <f t="shared" si="156"/>
        <v>0</v>
      </c>
    </row>
    <row r="330" spans="1:17" ht="17.25" customHeight="1">
      <c r="B330" s="68">
        <v>52101</v>
      </c>
      <c r="C330" s="108" t="s">
        <v>427</v>
      </c>
      <c r="D330" s="109"/>
      <c r="E330" s="69">
        <f>SUMIF('PE2017'!$A$7:$A$619,'OP IFG'!B330,'PE2017'!$D$7:$D$619)</f>
        <v>0</v>
      </c>
      <c r="F330" s="69">
        <f>SUMIF('PE2017'!$A$7:$A$619,'OP IFG'!B330,'PE2017'!$E$7:$E$619)</f>
        <v>0</v>
      </c>
      <c r="G330" s="69">
        <f>SUMIF('PE2017'!$A$7:$A$619,'OP IFG'!B330,'PE2017'!$F$7:$F$619)</f>
        <v>0</v>
      </c>
      <c r="H330" s="69">
        <f>SUMIF('PE2017'!$A$7:$A$619,'OP IFG'!B330,'PE2017'!$G$7:$G$619)</f>
        <v>0</v>
      </c>
      <c r="I330" s="69">
        <f>SUMIF('PE2017'!$A$7:$A$619,'OP IFG'!B330,'PE2017'!$H$7:$H$619)</f>
        <v>0</v>
      </c>
      <c r="J330" s="69">
        <f>SUMIF('PE2017'!$A$7:$A$619,'OP IFG'!B330,'PE2017'!$I$7:$I$619)</f>
        <v>0</v>
      </c>
      <c r="K330" s="69">
        <f>SUMIF('PE2017'!$A$7:$A$619,'OP IFG'!B330,'PE2017'!$J$7:$J$619)</f>
        <v>0</v>
      </c>
      <c r="L330" s="69">
        <f>SUMIF('PE2017'!$A$7:$A$619,'OP IFG'!B330,'PE2017'!$K$7:$K$619)</f>
        <v>0</v>
      </c>
      <c r="M330" s="69">
        <f>SUMIF('PE2017'!$A$7:$A$619,'OP IFG'!B330,'PE2017'!$L$7:$L$619)</f>
        <v>0</v>
      </c>
      <c r="N330" s="69">
        <f>SUMIF('PE2017'!$A$7:$A$619,'OP IFG'!B330,'PE2017'!$M$7:$M$619)</f>
        <v>0</v>
      </c>
      <c r="O330" s="69">
        <f>SUMIF('PE2017'!$A$7:$A$619,'OP IFG'!B330,'PE2017'!N$7:$N$619)</f>
        <v>0</v>
      </c>
      <c r="P330" s="69">
        <f>SUMIF('PE2017'!$A$7:$A$619,'OP IFG'!B320,'PE2017'!$O$7:$O$619)</f>
        <v>0</v>
      </c>
      <c r="Q330" s="70">
        <f>SUM(E330:P330)</f>
        <v>0</v>
      </c>
    </row>
    <row r="331" spans="1:17" s="54" customFormat="1" ht="17.25" customHeight="1">
      <c r="A331" s="82"/>
      <c r="B331" s="66">
        <v>522</v>
      </c>
      <c r="C331" s="110" t="s">
        <v>428</v>
      </c>
      <c r="D331" s="111"/>
      <c r="E331" s="71">
        <f t="shared" ref="E331:Q331" si="157">E332</f>
        <v>0</v>
      </c>
      <c r="F331" s="71">
        <f t="shared" si="157"/>
        <v>0</v>
      </c>
      <c r="G331" s="71">
        <f t="shared" si="157"/>
        <v>0</v>
      </c>
      <c r="H331" s="71">
        <f t="shared" si="157"/>
        <v>0</v>
      </c>
      <c r="I331" s="71">
        <f t="shared" si="157"/>
        <v>0</v>
      </c>
      <c r="J331" s="71">
        <f t="shared" si="157"/>
        <v>0</v>
      </c>
      <c r="K331" s="71">
        <f t="shared" si="157"/>
        <v>0</v>
      </c>
      <c r="L331" s="71">
        <f t="shared" si="157"/>
        <v>0</v>
      </c>
      <c r="M331" s="71">
        <f t="shared" si="157"/>
        <v>0</v>
      </c>
      <c r="N331" s="71">
        <f t="shared" si="157"/>
        <v>0</v>
      </c>
      <c r="O331" s="71">
        <f t="shared" si="157"/>
        <v>0</v>
      </c>
      <c r="P331" s="71">
        <f t="shared" si="157"/>
        <v>0</v>
      </c>
      <c r="Q331" s="71">
        <f t="shared" si="157"/>
        <v>0</v>
      </c>
    </row>
    <row r="332" spans="1:17" ht="17.25" customHeight="1">
      <c r="B332" s="68">
        <v>52201</v>
      </c>
      <c r="C332" s="108" t="s">
        <v>429</v>
      </c>
      <c r="D332" s="109"/>
      <c r="E332" s="69">
        <f>SUMIF('PE2017'!$A$7:$A$619,'OP IFG'!B332,'PE2017'!$D$7:$D$619)</f>
        <v>0</v>
      </c>
      <c r="F332" s="69">
        <f>SUMIF('PE2017'!$A$7:$A$619,'OP IFG'!B332,'PE2017'!$E$7:$E$619)</f>
        <v>0</v>
      </c>
      <c r="G332" s="69">
        <f>SUMIF('PE2017'!$A$7:$A$619,'OP IFG'!B332,'PE2017'!$F$7:$F$619)</f>
        <v>0</v>
      </c>
      <c r="H332" s="69">
        <f>SUMIF('PE2017'!$A$7:$A$619,'OP IFG'!B332,'PE2017'!$G$7:$G$619)</f>
        <v>0</v>
      </c>
      <c r="I332" s="69">
        <f>SUMIF('PE2017'!$A$7:$A$619,'OP IFG'!B332,'PE2017'!$H$7:$H$619)</f>
        <v>0</v>
      </c>
      <c r="J332" s="69">
        <f>SUMIF('PE2017'!$A$7:$A$619,'OP IFG'!B332,'PE2017'!$I$7:$I$619)</f>
        <v>0</v>
      </c>
      <c r="K332" s="69">
        <f>SUMIF('PE2017'!$A$7:$A$619,'OP IFG'!B332,'PE2017'!$J$7:$J$619)</f>
        <v>0</v>
      </c>
      <c r="L332" s="69">
        <f>SUMIF('PE2017'!$A$7:$A$619,'OP IFG'!B332,'PE2017'!$K$7:$K$619)</f>
        <v>0</v>
      </c>
      <c r="M332" s="69">
        <f>SUMIF('PE2017'!$A$7:$A$619,'OP IFG'!B332,'PE2017'!$L$7:$L$619)</f>
        <v>0</v>
      </c>
      <c r="N332" s="69">
        <f>SUMIF('PE2017'!$A$7:$A$619,'OP IFG'!B332,'PE2017'!$M$7:$M$619)</f>
        <v>0</v>
      </c>
      <c r="O332" s="69">
        <f>SUMIF('PE2017'!$A$7:$A$619,'OP IFG'!B332,'PE2017'!N$7:$N$619)</f>
        <v>0</v>
      </c>
      <c r="P332" s="69">
        <f>SUMIF('PE2017'!$A$7:$A$619,'OP IFG'!B322,'PE2017'!$O$7:$O$619)</f>
        <v>0</v>
      </c>
      <c r="Q332" s="70">
        <f>SUM(E332:P332)</f>
        <v>0</v>
      </c>
    </row>
    <row r="333" spans="1:17" s="54" customFormat="1" ht="17.25" customHeight="1">
      <c r="A333" s="82"/>
      <c r="B333" s="66">
        <v>523</v>
      </c>
      <c r="C333" s="110" t="s">
        <v>430</v>
      </c>
      <c r="D333" s="111"/>
      <c r="E333" s="71">
        <f t="shared" ref="E333:Q333" si="158">E334</f>
        <v>0</v>
      </c>
      <c r="F333" s="71">
        <f t="shared" si="158"/>
        <v>0</v>
      </c>
      <c r="G333" s="71">
        <f t="shared" si="158"/>
        <v>0</v>
      </c>
      <c r="H333" s="71">
        <f t="shared" si="158"/>
        <v>0</v>
      </c>
      <c r="I333" s="71">
        <f t="shared" si="158"/>
        <v>0</v>
      </c>
      <c r="J333" s="71">
        <f t="shared" si="158"/>
        <v>0</v>
      </c>
      <c r="K333" s="71">
        <f t="shared" si="158"/>
        <v>0</v>
      </c>
      <c r="L333" s="71">
        <f t="shared" si="158"/>
        <v>0</v>
      </c>
      <c r="M333" s="71">
        <f t="shared" si="158"/>
        <v>0</v>
      </c>
      <c r="N333" s="71">
        <f t="shared" si="158"/>
        <v>0</v>
      </c>
      <c r="O333" s="71">
        <f t="shared" si="158"/>
        <v>0</v>
      </c>
      <c r="P333" s="71">
        <f t="shared" si="158"/>
        <v>0</v>
      </c>
      <c r="Q333" s="71">
        <f t="shared" si="158"/>
        <v>0</v>
      </c>
    </row>
    <row r="334" spans="1:17" ht="17.25" customHeight="1">
      <c r="B334" s="68">
        <v>52301</v>
      </c>
      <c r="C334" s="108" t="s">
        <v>431</v>
      </c>
      <c r="D334" s="109"/>
      <c r="E334" s="69">
        <f>SUMIF('PE2017'!$A$7:$A$619,'OP IFG'!B334,'PE2017'!$D$7:$D$619)</f>
        <v>0</v>
      </c>
      <c r="F334" s="69">
        <f>SUMIF('PE2017'!$A$7:$A$619,'OP IFG'!B334,'PE2017'!$E$7:$E$619)</f>
        <v>0</v>
      </c>
      <c r="G334" s="69">
        <f>SUMIF('PE2017'!$A$7:$A$619,'OP IFG'!B334,'PE2017'!$F$7:$F$619)</f>
        <v>0</v>
      </c>
      <c r="H334" s="69">
        <f>SUMIF('PE2017'!$A$7:$A$619,'OP IFG'!B334,'PE2017'!$G$7:$G$619)</f>
        <v>0</v>
      </c>
      <c r="I334" s="69">
        <f>SUMIF('PE2017'!$A$7:$A$619,'OP IFG'!B334,'PE2017'!$H$7:$H$619)</f>
        <v>0</v>
      </c>
      <c r="J334" s="69">
        <f>SUMIF('PE2017'!$A$7:$A$619,'OP IFG'!B334,'PE2017'!$I$7:$I$619)</f>
        <v>0</v>
      </c>
      <c r="K334" s="69">
        <f>SUMIF('PE2017'!$A$7:$A$619,'OP IFG'!B334,'PE2017'!$J$7:$J$619)</f>
        <v>0</v>
      </c>
      <c r="L334" s="69">
        <f>SUMIF('PE2017'!$A$7:$A$619,'OP IFG'!B334,'PE2017'!$K$7:$K$619)</f>
        <v>0</v>
      </c>
      <c r="M334" s="69">
        <f>SUMIF('PE2017'!$A$7:$A$619,'OP IFG'!B334,'PE2017'!$L$7:$L$619)</f>
        <v>0</v>
      </c>
      <c r="N334" s="69">
        <f>SUMIF('PE2017'!$A$7:$A$619,'OP IFG'!B334,'PE2017'!$M$7:$M$619)</f>
        <v>0</v>
      </c>
      <c r="O334" s="69">
        <f>SUMIF('PE2017'!$A$7:$A$619,'OP IFG'!B334,'PE2017'!N$7:$N$619)</f>
        <v>0</v>
      </c>
      <c r="P334" s="69">
        <f>SUMIF('PE2017'!$A$7:$A$619,'OP IFG'!B324,'PE2017'!$O$7:$O$619)</f>
        <v>0</v>
      </c>
      <c r="Q334" s="70">
        <f>SUM(E334:P334)</f>
        <v>0</v>
      </c>
    </row>
    <row r="335" spans="1:17" s="54" customFormat="1" ht="17.25" customHeight="1">
      <c r="A335" s="82"/>
      <c r="B335" s="66" t="s">
        <v>432</v>
      </c>
      <c r="C335" s="110" t="s">
        <v>433</v>
      </c>
      <c r="D335" s="111"/>
      <c r="E335" s="71">
        <f t="shared" ref="E335:Q335" si="159">E336</f>
        <v>0</v>
      </c>
      <c r="F335" s="71">
        <f t="shared" si="159"/>
        <v>0</v>
      </c>
      <c r="G335" s="71">
        <f t="shared" si="159"/>
        <v>0</v>
      </c>
      <c r="H335" s="71">
        <f t="shared" si="159"/>
        <v>0</v>
      </c>
      <c r="I335" s="71">
        <f t="shared" si="159"/>
        <v>0</v>
      </c>
      <c r="J335" s="71">
        <f t="shared" si="159"/>
        <v>0</v>
      </c>
      <c r="K335" s="71">
        <f t="shared" si="159"/>
        <v>0</v>
      </c>
      <c r="L335" s="71">
        <f t="shared" si="159"/>
        <v>0</v>
      </c>
      <c r="M335" s="71">
        <f t="shared" si="159"/>
        <v>0</v>
      </c>
      <c r="N335" s="71">
        <f t="shared" si="159"/>
        <v>0</v>
      </c>
      <c r="O335" s="71">
        <f t="shared" si="159"/>
        <v>0</v>
      </c>
      <c r="P335" s="71">
        <f t="shared" si="159"/>
        <v>0</v>
      </c>
      <c r="Q335" s="71">
        <f t="shared" si="159"/>
        <v>0</v>
      </c>
    </row>
    <row r="336" spans="1:17" ht="17.25" customHeight="1">
      <c r="B336" s="68" t="s">
        <v>434</v>
      </c>
      <c r="C336" s="108" t="s">
        <v>435</v>
      </c>
      <c r="D336" s="109"/>
      <c r="E336" s="69">
        <f>SUMIF('PE2017'!$A$7:$A$619,'OP IFG'!B336,'PE2017'!$D$7:$D$619)</f>
        <v>0</v>
      </c>
      <c r="F336" s="69">
        <f>SUMIF('PE2017'!$A$7:$A$619,'OP IFG'!B336,'PE2017'!$E$7:$E$619)</f>
        <v>0</v>
      </c>
      <c r="G336" s="69">
        <f>SUMIF('PE2017'!$A$7:$A$619,'OP IFG'!B336,'PE2017'!$F$7:$F$619)</f>
        <v>0</v>
      </c>
      <c r="H336" s="69">
        <f>SUMIF('PE2017'!$A$7:$A$619,'OP IFG'!B336,'PE2017'!$G$7:$G$619)</f>
        <v>0</v>
      </c>
      <c r="I336" s="69">
        <f>SUMIF('PE2017'!$A$7:$A$619,'OP IFG'!B336,'PE2017'!$H$7:$H$619)</f>
        <v>0</v>
      </c>
      <c r="J336" s="69">
        <f>SUMIF('PE2017'!$A$7:$A$619,'OP IFG'!B336,'PE2017'!$I$7:$I$619)</f>
        <v>0</v>
      </c>
      <c r="K336" s="69">
        <f>SUMIF('PE2017'!$A$7:$A$619,'OP IFG'!B336,'PE2017'!$J$7:$J$619)</f>
        <v>0</v>
      </c>
      <c r="L336" s="69">
        <f>SUMIF('PE2017'!$A$7:$A$619,'OP IFG'!B336,'PE2017'!$K$7:$K$619)</f>
        <v>0</v>
      </c>
      <c r="M336" s="69">
        <f>SUMIF('PE2017'!$A$7:$A$619,'OP IFG'!B336,'PE2017'!$L$7:$L$619)</f>
        <v>0</v>
      </c>
      <c r="N336" s="69">
        <f>SUMIF('PE2017'!$A$7:$A$619,'OP IFG'!B336,'PE2017'!$M$7:$M$619)</f>
        <v>0</v>
      </c>
      <c r="O336" s="69">
        <f>SUMIF('PE2017'!$A$7:$A$619,'OP IFG'!B336,'PE2017'!N$7:$N$619)</f>
        <v>0</v>
      </c>
      <c r="P336" s="69">
        <f>SUMIF('PE2017'!$A$7:$A$619,'OP IFG'!B326,'PE2017'!$O$7:$O$619)</f>
        <v>0</v>
      </c>
      <c r="Q336" s="70">
        <f>SUM(E336:P336)</f>
        <v>0</v>
      </c>
    </row>
    <row r="337" spans="1:17" s="54" customFormat="1" ht="17.25" customHeight="1">
      <c r="A337" s="82"/>
      <c r="B337" s="66">
        <v>5300</v>
      </c>
      <c r="C337" s="110" t="s">
        <v>436</v>
      </c>
      <c r="D337" s="111"/>
      <c r="E337" s="71">
        <f t="shared" ref="E337:Q337" si="160">E338+E340</f>
        <v>0</v>
      </c>
      <c r="F337" s="71">
        <f t="shared" si="160"/>
        <v>0</v>
      </c>
      <c r="G337" s="71">
        <f t="shared" si="160"/>
        <v>0</v>
      </c>
      <c r="H337" s="71">
        <f t="shared" si="160"/>
        <v>0</v>
      </c>
      <c r="I337" s="71">
        <f t="shared" si="160"/>
        <v>0</v>
      </c>
      <c r="J337" s="71">
        <f t="shared" si="160"/>
        <v>0</v>
      </c>
      <c r="K337" s="71">
        <f t="shared" si="160"/>
        <v>0</v>
      </c>
      <c r="L337" s="71">
        <f t="shared" si="160"/>
        <v>0</v>
      </c>
      <c r="M337" s="71">
        <f t="shared" si="160"/>
        <v>0</v>
      </c>
      <c r="N337" s="71">
        <f t="shared" si="160"/>
        <v>0</v>
      </c>
      <c r="O337" s="71">
        <f t="shared" si="160"/>
        <v>0</v>
      </c>
      <c r="P337" s="71">
        <f t="shared" si="160"/>
        <v>0</v>
      </c>
      <c r="Q337" s="71">
        <f t="shared" si="160"/>
        <v>0</v>
      </c>
    </row>
    <row r="338" spans="1:17" s="54" customFormat="1" ht="17.25" customHeight="1">
      <c r="A338" s="82"/>
      <c r="B338" s="66">
        <v>531</v>
      </c>
      <c r="C338" s="110" t="s">
        <v>437</v>
      </c>
      <c r="D338" s="111"/>
      <c r="E338" s="71">
        <f t="shared" ref="E338:Q338" si="161">E339</f>
        <v>0</v>
      </c>
      <c r="F338" s="71">
        <f t="shared" si="161"/>
        <v>0</v>
      </c>
      <c r="G338" s="71">
        <f t="shared" si="161"/>
        <v>0</v>
      </c>
      <c r="H338" s="71">
        <f t="shared" si="161"/>
        <v>0</v>
      </c>
      <c r="I338" s="71">
        <f t="shared" si="161"/>
        <v>0</v>
      </c>
      <c r="J338" s="71">
        <f t="shared" si="161"/>
        <v>0</v>
      </c>
      <c r="K338" s="71">
        <f t="shared" si="161"/>
        <v>0</v>
      </c>
      <c r="L338" s="71">
        <f t="shared" si="161"/>
        <v>0</v>
      </c>
      <c r="M338" s="71">
        <f t="shared" si="161"/>
        <v>0</v>
      </c>
      <c r="N338" s="71">
        <f t="shared" si="161"/>
        <v>0</v>
      </c>
      <c r="O338" s="71">
        <f t="shared" si="161"/>
        <v>0</v>
      </c>
      <c r="P338" s="71">
        <f t="shared" si="161"/>
        <v>0</v>
      </c>
      <c r="Q338" s="71">
        <f t="shared" si="161"/>
        <v>0</v>
      </c>
    </row>
    <row r="339" spans="1:17" ht="17.25" customHeight="1">
      <c r="B339" s="68">
        <v>53101</v>
      </c>
      <c r="C339" s="108" t="s">
        <v>438</v>
      </c>
      <c r="D339" s="109"/>
      <c r="E339" s="69">
        <f>SUMIF('PE2017'!$A$7:$A$619,'OP IFG'!B339,'PE2017'!$D$7:$D$619)</f>
        <v>0</v>
      </c>
      <c r="F339" s="69">
        <f>SUMIF('PE2017'!$A$7:$A$619,'OP IFG'!B339,'PE2017'!$E$7:$E$619)</f>
        <v>0</v>
      </c>
      <c r="G339" s="69">
        <f>SUMIF('PE2017'!$A$7:$A$619,'OP IFG'!B339,'PE2017'!$F$7:$F$619)</f>
        <v>0</v>
      </c>
      <c r="H339" s="69">
        <f>SUMIF('PE2017'!$A$7:$A$619,'OP IFG'!B339,'PE2017'!$G$7:$G$619)</f>
        <v>0</v>
      </c>
      <c r="I339" s="69">
        <f>SUMIF('PE2017'!$A$7:$A$619,'OP IFG'!B339,'PE2017'!$H$7:$H$619)</f>
        <v>0</v>
      </c>
      <c r="J339" s="69">
        <f>SUMIF('PE2017'!$A$7:$A$619,'OP IFG'!B339,'PE2017'!$I$7:$I$619)</f>
        <v>0</v>
      </c>
      <c r="K339" s="69">
        <f>SUMIF('PE2017'!$A$7:$A$619,'OP IFG'!B339,'PE2017'!$J$7:$J$619)</f>
        <v>0</v>
      </c>
      <c r="L339" s="69">
        <f>SUMIF('PE2017'!$A$7:$A$619,'OP IFG'!B339,'PE2017'!$K$7:$K$619)</f>
        <v>0</v>
      </c>
      <c r="M339" s="69">
        <f>SUMIF('PE2017'!$A$7:$A$619,'OP IFG'!B339,'PE2017'!$L$7:$L$619)</f>
        <v>0</v>
      </c>
      <c r="N339" s="69">
        <f>SUMIF('PE2017'!$A$7:$A$619,'OP IFG'!B339,'PE2017'!$M$7:$M$619)</f>
        <v>0</v>
      </c>
      <c r="O339" s="69">
        <f>SUMIF('PE2017'!$A$7:$A$619,'OP IFG'!B339,'PE2017'!N$7:$N$619)</f>
        <v>0</v>
      </c>
      <c r="P339" s="69">
        <f>SUMIF('PE2017'!$A$7:$A$619,'OP IFG'!B329,'PE2017'!$O$7:$O$619)</f>
        <v>0</v>
      </c>
      <c r="Q339" s="70">
        <f>SUM(E339:P339)</f>
        <v>0</v>
      </c>
    </row>
    <row r="340" spans="1:17" s="54" customFormat="1" ht="17.25" customHeight="1">
      <c r="A340" s="82"/>
      <c r="B340" s="66">
        <v>532</v>
      </c>
      <c r="C340" s="110" t="s">
        <v>439</v>
      </c>
      <c r="D340" s="111"/>
      <c r="E340" s="71">
        <f t="shared" ref="E340:Q340" si="162">E341</f>
        <v>0</v>
      </c>
      <c r="F340" s="71">
        <f t="shared" si="162"/>
        <v>0</v>
      </c>
      <c r="G340" s="71">
        <f t="shared" si="162"/>
        <v>0</v>
      </c>
      <c r="H340" s="71">
        <f t="shared" si="162"/>
        <v>0</v>
      </c>
      <c r="I340" s="71">
        <f t="shared" si="162"/>
        <v>0</v>
      </c>
      <c r="J340" s="71">
        <f t="shared" si="162"/>
        <v>0</v>
      </c>
      <c r="K340" s="71">
        <f t="shared" si="162"/>
        <v>0</v>
      </c>
      <c r="L340" s="71">
        <f t="shared" si="162"/>
        <v>0</v>
      </c>
      <c r="M340" s="71">
        <f t="shared" si="162"/>
        <v>0</v>
      </c>
      <c r="N340" s="71">
        <f t="shared" si="162"/>
        <v>0</v>
      </c>
      <c r="O340" s="71">
        <f t="shared" si="162"/>
        <v>0</v>
      </c>
      <c r="P340" s="71">
        <f t="shared" si="162"/>
        <v>0</v>
      </c>
      <c r="Q340" s="71">
        <f t="shared" si="162"/>
        <v>0</v>
      </c>
    </row>
    <row r="341" spans="1:17" ht="17.25" customHeight="1">
      <c r="B341" s="68">
        <v>53201</v>
      </c>
      <c r="C341" s="108" t="s">
        <v>440</v>
      </c>
      <c r="D341" s="109"/>
      <c r="E341" s="69">
        <f>SUMIF('PE2017'!$A$7:$A$619,'OP IFG'!B341,'PE2017'!$D$7:$D$619)</f>
        <v>0</v>
      </c>
      <c r="F341" s="69">
        <f>SUMIF('PE2017'!$A$7:$A$619,'OP IFG'!B341,'PE2017'!$E$7:$E$619)</f>
        <v>0</v>
      </c>
      <c r="G341" s="69">
        <f>SUMIF('PE2017'!$A$7:$A$619,'OP IFG'!B341,'PE2017'!$F$7:$F$619)</f>
        <v>0</v>
      </c>
      <c r="H341" s="69">
        <f>SUMIF('PE2017'!$A$7:$A$619,'OP IFG'!B341,'PE2017'!$G$7:$G$619)</f>
        <v>0</v>
      </c>
      <c r="I341" s="69">
        <f>SUMIF('PE2017'!$A$7:$A$619,'OP IFG'!B341,'PE2017'!$H$7:$H$619)</f>
        <v>0</v>
      </c>
      <c r="J341" s="69">
        <f>SUMIF('PE2017'!$A$7:$A$619,'OP IFG'!B341,'PE2017'!$I$7:$I$619)</f>
        <v>0</v>
      </c>
      <c r="K341" s="69">
        <f>SUMIF('PE2017'!$A$7:$A$619,'OP IFG'!B341,'PE2017'!$J$7:$J$619)</f>
        <v>0</v>
      </c>
      <c r="L341" s="69">
        <f>SUMIF('PE2017'!$A$7:$A$619,'OP IFG'!B341,'PE2017'!$K$7:$K$619)</f>
        <v>0</v>
      </c>
      <c r="M341" s="69">
        <f>SUMIF('PE2017'!$A$7:$A$619,'OP IFG'!B341,'PE2017'!$L$7:$L$619)</f>
        <v>0</v>
      </c>
      <c r="N341" s="69">
        <f>SUMIF('PE2017'!$A$7:$A$619,'OP IFG'!B341,'PE2017'!$M$7:$M$619)</f>
        <v>0</v>
      </c>
      <c r="O341" s="69">
        <f>SUMIF('PE2017'!$A$7:$A$619,'OP IFG'!B341,'PE2017'!N$7:$N$619)</f>
        <v>0</v>
      </c>
      <c r="P341" s="69">
        <f>SUMIF('PE2017'!$A$7:$A$619,'OP IFG'!B331,'PE2017'!$O$7:$O$619)</f>
        <v>0</v>
      </c>
      <c r="Q341" s="70">
        <f>SUM(E341:P341)</f>
        <v>0</v>
      </c>
    </row>
    <row r="342" spans="1:17" s="54" customFormat="1" ht="17.25" customHeight="1">
      <c r="A342" s="82"/>
      <c r="B342" s="66">
        <v>5400</v>
      </c>
      <c r="C342" s="110" t="s">
        <v>441</v>
      </c>
      <c r="D342" s="111"/>
      <c r="E342" s="71">
        <f t="shared" ref="E342:Q342" si="163">E343+E345+E347</f>
        <v>0</v>
      </c>
      <c r="F342" s="71">
        <f t="shared" si="163"/>
        <v>0</v>
      </c>
      <c r="G342" s="71">
        <f t="shared" si="163"/>
        <v>0</v>
      </c>
      <c r="H342" s="71">
        <f t="shared" si="163"/>
        <v>0</v>
      </c>
      <c r="I342" s="71">
        <f t="shared" si="163"/>
        <v>0</v>
      </c>
      <c r="J342" s="71">
        <f t="shared" si="163"/>
        <v>0</v>
      </c>
      <c r="K342" s="71">
        <f t="shared" si="163"/>
        <v>0</v>
      </c>
      <c r="L342" s="71">
        <f t="shared" si="163"/>
        <v>0</v>
      </c>
      <c r="M342" s="71">
        <f t="shared" si="163"/>
        <v>0</v>
      </c>
      <c r="N342" s="71">
        <f t="shared" si="163"/>
        <v>0</v>
      </c>
      <c r="O342" s="71">
        <f t="shared" si="163"/>
        <v>0</v>
      </c>
      <c r="P342" s="71">
        <f t="shared" si="163"/>
        <v>0</v>
      </c>
      <c r="Q342" s="71">
        <f t="shared" si="163"/>
        <v>0</v>
      </c>
    </row>
    <row r="343" spans="1:17" s="54" customFormat="1" ht="17.25" customHeight="1">
      <c r="A343" s="82"/>
      <c r="B343" s="66">
        <v>541</v>
      </c>
      <c r="C343" s="110" t="s">
        <v>442</v>
      </c>
      <c r="D343" s="111"/>
      <c r="E343" s="71">
        <f t="shared" ref="E343:Q343" si="164">E344</f>
        <v>0</v>
      </c>
      <c r="F343" s="71">
        <f t="shared" si="164"/>
        <v>0</v>
      </c>
      <c r="G343" s="71">
        <f t="shared" si="164"/>
        <v>0</v>
      </c>
      <c r="H343" s="71">
        <f t="shared" si="164"/>
        <v>0</v>
      </c>
      <c r="I343" s="71">
        <f t="shared" si="164"/>
        <v>0</v>
      </c>
      <c r="J343" s="71">
        <f t="shared" si="164"/>
        <v>0</v>
      </c>
      <c r="K343" s="71">
        <f t="shared" si="164"/>
        <v>0</v>
      </c>
      <c r="L343" s="71">
        <f t="shared" si="164"/>
        <v>0</v>
      </c>
      <c r="M343" s="71">
        <f t="shared" si="164"/>
        <v>0</v>
      </c>
      <c r="N343" s="71">
        <f t="shared" si="164"/>
        <v>0</v>
      </c>
      <c r="O343" s="71">
        <f t="shared" si="164"/>
        <v>0</v>
      </c>
      <c r="P343" s="71">
        <f t="shared" si="164"/>
        <v>0</v>
      </c>
      <c r="Q343" s="71">
        <f t="shared" si="164"/>
        <v>0</v>
      </c>
    </row>
    <row r="344" spans="1:17" ht="17.25" customHeight="1">
      <c r="B344" s="68">
        <v>54101</v>
      </c>
      <c r="C344" s="108" t="s">
        <v>443</v>
      </c>
      <c r="D344" s="109"/>
      <c r="E344" s="69">
        <f>SUMIF('PE2017'!$A$7:$A$619,'OP IFG'!B344,'PE2017'!$D$7:$D$619)</f>
        <v>0</v>
      </c>
      <c r="F344" s="69">
        <f>SUMIF('PE2017'!$A$7:$A$619,'OP IFG'!B344,'PE2017'!$E$7:$E$619)</f>
        <v>0</v>
      </c>
      <c r="G344" s="69">
        <f>SUMIF('PE2017'!$A$7:$A$619,'OP IFG'!B344,'PE2017'!$F$7:$F$619)</f>
        <v>0</v>
      </c>
      <c r="H344" s="69">
        <f>SUMIF('PE2017'!$A$7:$A$619,'OP IFG'!B344,'PE2017'!$G$7:$G$619)</f>
        <v>0</v>
      </c>
      <c r="I344" s="69">
        <f>SUMIF('PE2017'!$A$7:$A$619,'OP IFG'!B344,'PE2017'!$H$7:$H$619)</f>
        <v>0</v>
      </c>
      <c r="J344" s="69">
        <f>SUMIF('PE2017'!$A$7:$A$619,'OP IFG'!B344,'PE2017'!$I$7:$I$619)</f>
        <v>0</v>
      </c>
      <c r="K344" s="69">
        <f>SUMIF('PE2017'!$A$7:$A$619,'OP IFG'!B344,'PE2017'!$J$7:$J$619)</f>
        <v>0</v>
      </c>
      <c r="L344" s="69">
        <f>SUMIF('PE2017'!$A$7:$A$619,'OP IFG'!B344,'PE2017'!$K$7:$K$619)</f>
        <v>0</v>
      </c>
      <c r="M344" s="69">
        <f>SUMIF('PE2017'!$A$7:$A$619,'OP IFG'!B344,'PE2017'!$L$7:$L$619)</f>
        <v>0</v>
      </c>
      <c r="N344" s="69">
        <f>SUMIF('PE2017'!$A$7:$A$619,'OP IFG'!B344,'PE2017'!$M$7:$M$619)</f>
        <v>0</v>
      </c>
      <c r="O344" s="69">
        <f>SUMIF('PE2017'!$A$7:$A$619,'OP IFG'!B344,'PE2017'!N$7:$N$619)</f>
        <v>0</v>
      </c>
      <c r="P344" s="69">
        <f>SUMIF('PE2017'!$A$7:$A$619,'OP IFG'!B334,'PE2017'!$O$7:$O$619)</f>
        <v>0</v>
      </c>
      <c r="Q344" s="70">
        <f>SUM(E344:P344)</f>
        <v>0</v>
      </c>
    </row>
    <row r="345" spans="1:17" s="54" customFormat="1" ht="17.25" customHeight="1">
      <c r="A345" s="82"/>
      <c r="B345" s="66">
        <v>542</v>
      </c>
      <c r="C345" s="110" t="s">
        <v>444</v>
      </c>
      <c r="D345" s="111"/>
      <c r="E345" s="71">
        <f t="shared" ref="E345:Q345" si="165">E346</f>
        <v>0</v>
      </c>
      <c r="F345" s="71">
        <f t="shared" si="165"/>
        <v>0</v>
      </c>
      <c r="G345" s="71">
        <f t="shared" si="165"/>
        <v>0</v>
      </c>
      <c r="H345" s="71">
        <f t="shared" si="165"/>
        <v>0</v>
      </c>
      <c r="I345" s="71">
        <f t="shared" si="165"/>
        <v>0</v>
      </c>
      <c r="J345" s="71">
        <f t="shared" si="165"/>
        <v>0</v>
      </c>
      <c r="K345" s="71">
        <f t="shared" si="165"/>
        <v>0</v>
      </c>
      <c r="L345" s="71">
        <f t="shared" si="165"/>
        <v>0</v>
      </c>
      <c r="M345" s="71">
        <f t="shared" si="165"/>
        <v>0</v>
      </c>
      <c r="N345" s="71">
        <f t="shared" si="165"/>
        <v>0</v>
      </c>
      <c r="O345" s="71">
        <f t="shared" si="165"/>
        <v>0</v>
      </c>
      <c r="P345" s="71">
        <f t="shared" si="165"/>
        <v>0</v>
      </c>
      <c r="Q345" s="71">
        <f t="shared" si="165"/>
        <v>0</v>
      </c>
    </row>
    <row r="346" spans="1:17" ht="17.25" customHeight="1">
      <c r="B346" s="68">
        <v>54201</v>
      </c>
      <c r="C346" s="108" t="s">
        <v>445</v>
      </c>
      <c r="D346" s="109"/>
      <c r="E346" s="69">
        <f>SUMIF('PE2017'!$A$7:$A$619,'OP IFG'!B346,'PE2017'!$D$7:$D$619)</f>
        <v>0</v>
      </c>
      <c r="F346" s="69">
        <f>SUMIF('PE2017'!$A$7:$A$619,'OP IFG'!B346,'PE2017'!$E$7:$E$619)</f>
        <v>0</v>
      </c>
      <c r="G346" s="69">
        <f>SUMIF('PE2017'!$A$7:$A$619,'OP IFG'!B346,'PE2017'!$F$7:$F$619)</f>
        <v>0</v>
      </c>
      <c r="H346" s="69">
        <f>SUMIF('PE2017'!$A$7:$A$619,'OP IFG'!B346,'PE2017'!$G$7:$G$619)</f>
        <v>0</v>
      </c>
      <c r="I346" s="69">
        <f>SUMIF('PE2017'!$A$7:$A$619,'OP IFG'!B346,'PE2017'!$H$7:$H$619)</f>
        <v>0</v>
      </c>
      <c r="J346" s="69">
        <f>SUMIF('PE2017'!$A$7:$A$619,'OP IFG'!B346,'PE2017'!$I$7:$I$619)</f>
        <v>0</v>
      </c>
      <c r="K346" s="69">
        <f>SUMIF('PE2017'!$A$7:$A$619,'OP IFG'!B346,'PE2017'!$J$7:$J$619)</f>
        <v>0</v>
      </c>
      <c r="L346" s="69">
        <f>SUMIF('PE2017'!$A$7:$A$619,'OP IFG'!B346,'PE2017'!$K$7:$K$619)</f>
        <v>0</v>
      </c>
      <c r="M346" s="69">
        <f>SUMIF('PE2017'!$A$7:$A$619,'OP IFG'!B346,'PE2017'!$L$7:$L$619)</f>
        <v>0</v>
      </c>
      <c r="N346" s="69">
        <f>SUMIF('PE2017'!$A$7:$A$619,'OP IFG'!B346,'PE2017'!$M$7:$M$619)</f>
        <v>0</v>
      </c>
      <c r="O346" s="69">
        <f>SUMIF('PE2017'!$A$7:$A$619,'OP IFG'!B346,'PE2017'!N$7:$N$619)</f>
        <v>0</v>
      </c>
      <c r="P346" s="69">
        <f>SUMIF('PE2017'!$A$7:$A$619,'OP IFG'!B336,'PE2017'!$O$7:$O$619)</f>
        <v>0</v>
      </c>
      <c r="Q346" s="70">
        <f>SUM(E346:P346)</f>
        <v>0</v>
      </c>
    </row>
    <row r="347" spans="1:17" s="54" customFormat="1" ht="17.25" customHeight="1">
      <c r="A347" s="82"/>
      <c r="B347" s="66">
        <v>549</v>
      </c>
      <c r="C347" s="110" t="s">
        <v>446</v>
      </c>
      <c r="D347" s="111"/>
      <c r="E347" s="71">
        <f t="shared" ref="E347:Q347" si="166">E348</f>
        <v>0</v>
      </c>
      <c r="F347" s="71">
        <f t="shared" si="166"/>
        <v>0</v>
      </c>
      <c r="G347" s="71">
        <f t="shared" si="166"/>
        <v>0</v>
      </c>
      <c r="H347" s="71">
        <f t="shared" si="166"/>
        <v>0</v>
      </c>
      <c r="I347" s="71">
        <f t="shared" si="166"/>
        <v>0</v>
      </c>
      <c r="J347" s="71">
        <f t="shared" si="166"/>
        <v>0</v>
      </c>
      <c r="K347" s="71">
        <f t="shared" si="166"/>
        <v>0</v>
      </c>
      <c r="L347" s="71">
        <f t="shared" si="166"/>
        <v>0</v>
      </c>
      <c r="M347" s="71">
        <f t="shared" si="166"/>
        <v>0</v>
      </c>
      <c r="N347" s="71">
        <f t="shared" si="166"/>
        <v>0</v>
      </c>
      <c r="O347" s="71">
        <f t="shared" si="166"/>
        <v>0</v>
      </c>
      <c r="P347" s="71">
        <f t="shared" si="166"/>
        <v>0</v>
      </c>
      <c r="Q347" s="71">
        <f t="shared" si="166"/>
        <v>0</v>
      </c>
    </row>
    <row r="348" spans="1:17" ht="17.25" customHeight="1">
      <c r="B348" s="68">
        <v>54901</v>
      </c>
      <c r="C348" s="108" t="s">
        <v>447</v>
      </c>
      <c r="D348" s="109"/>
      <c r="E348" s="69">
        <f>SUMIF('PE2017'!$A$7:$A$619,'OP IFG'!B348,'PE2017'!$D$7:$D$619)</f>
        <v>0</v>
      </c>
      <c r="F348" s="69">
        <f>SUMIF('PE2017'!$A$7:$A$619,'OP IFG'!B348,'PE2017'!$E$7:$E$619)</f>
        <v>0</v>
      </c>
      <c r="G348" s="69">
        <f>SUMIF('PE2017'!$A$7:$A$619,'OP IFG'!B348,'PE2017'!$F$7:$F$619)</f>
        <v>0</v>
      </c>
      <c r="H348" s="69">
        <f>SUMIF('PE2017'!$A$7:$A$619,'OP IFG'!B348,'PE2017'!$G$7:$G$619)</f>
        <v>0</v>
      </c>
      <c r="I348" s="69">
        <f>SUMIF('PE2017'!$A$7:$A$619,'OP IFG'!B348,'PE2017'!$H$7:$H$619)</f>
        <v>0</v>
      </c>
      <c r="J348" s="69">
        <f>SUMIF('PE2017'!$A$7:$A$619,'OP IFG'!B348,'PE2017'!$I$7:$I$619)</f>
        <v>0</v>
      </c>
      <c r="K348" s="69">
        <f>SUMIF('PE2017'!$A$7:$A$619,'OP IFG'!B348,'PE2017'!$J$7:$J$619)</f>
        <v>0</v>
      </c>
      <c r="L348" s="69">
        <f>SUMIF('PE2017'!$A$7:$A$619,'OP IFG'!B348,'PE2017'!$K$7:$K$619)</f>
        <v>0</v>
      </c>
      <c r="M348" s="69">
        <f>SUMIF('PE2017'!$A$7:$A$619,'OP IFG'!B348,'PE2017'!$L$7:$L$619)</f>
        <v>0</v>
      </c>
      <c r="N348" s="69">
        <f>SUMIF('PE2017'!$A$7:$A$619,'OP IFG'!B348,'PE2017'!$M$7:$M$619)</f>
        <v>0</v>
      </c>
      <c r="O348" s="69">
        <f>SUMIF('PE2017'!$A$7:$A$619,'OP IFG'!B348,'PE2017'!N$7:$N$619)</f>
        <v>0</v>
      </c>
      <c r="P348" s="69">
        <f>SUMIF('PE2017'!$A$7:$A$619,'OP IFG'!B338,'PE2017'!$O$7:$O$619)</f>
        <v>0</v>
      </c>
      <c r="Q348" s="70">
        <f>SUM(E348:P348)</f>
        <v>0</v>
      </c>
    </row>
    <row r="349" spans="1:17" s="54" customFormat="1" ht="17.25" customHeight="1">
      <c r="A349" s="82"/>
      <c r="B349" s="66">
        <v>5500</v>
      </c>
      <c r="C349" s="110" t="s">
        <v>448</v>
      </c>
      <c r="D349" s="111"/>
      <c r="E349" s="71">
        <f>E350</f>
        <v>0</v>
      </c>
      <c r="F349" s="71">
        <f t="shared" ref="F349:P349" si="167">F350</f>
        <v>0</v>
      </c>
      <c r="G349" s="71">
        <f t="shared" si="167"/>
        <v>0</v>
      </c>
      <c r="H349" s="71">
        <f t="shared" si="167"/>
        <v>0</v>
      </c>
      <c r="I349" s="71">
        <f t="shared" si="167"/>
        <v>0</v>
      </c>
      <c r="J349" s="71">
        <f t="shared" si="167"/>
        <v>0</v>
      </c>
      <c r="K349" s="71">
        <f t="shared" si="167"/>
        <v>0</v>
      </c>
      <c r="L349" s="71">
        <f t="shared" si="167"/>
        <v>0</v>
      </c>
      <c r="M349" s="71">
        <f t="shared" si="167"/>
        <v>0</v>
      </c>
      <c r="N349" s="71">
        <f t="shared" si="167"/>
        <v>0</v>
      </c>
      <c r="O349" s="71">
        <f t="shared" si="167"/>
        <v>0</v>
      </c>
      <c r="P349" s="71">
        <f t="shared" si="167"/>
        <v>0</v>
      </c>
      <c r="Q349" s="71">
        <f t="shared" ref="G349:Q350" si="168">Q350</f>
        <v>0</v>
      </c>
    </row>
    <row r="350" spans="1:17" s="54" customFormat="1" ht="17.25" customHeight="1">
      <c r="A350" s="82"/>
      <c r="B350" s="66">
        <v>551</v>
      </c>
      <c r="C350" s="110" t="s">
        <v>448</v>
      </c>
      <c r="D350" s="111"/>
      <c r="E350" s="71">
        <f>E351</f>
        <v>0</v>
      </c>
      <c r="F350" s="71">
        <f t="shared" ref="F350" si="169">F351</f>
        <v>0</v>
      </c>
      <c r="G350" s="71">
        <f t="shared" si="168"/>
        <v>0</v>
      </c>
      <c r="H350" s="71">
        <f t="shared" si="168"/>
        <v>0</v>
      </c>
      <c r="I350" s="71">
        <f t="shared" si="168"/>
        <v>0</v>
      </c>
      <c r="J350" s="71">
        <f t="shared" si="168"/>
        <v>0</v>
      </c>
      <c r="K350" s="71">
        <f t="shared" si="168"/>
        <v>0</v>
      </c>
      <c r="L350" s="71">
        <f t="shared" si="168"/>
        <v>0</v>
      </c>
      <c r="M350" s="71">
        <f t="shared" si="168"/>
        <v>0</v>
      </c>
      <c r="N350" s="71">
        <f t="shared" si="168"/>
        <v>0</v>
      </c>
      <c r="O350" s="71">
        <f t="shared" si="168"/>
        <v>0</v>
      </c>
      <c r="P350" s="71">
        <f t="shared" si="168"/>
        <v>0</v>
      </c>
      <c r="Q350" s="71">
        <f t="shared" si="168"/>
        <v>0</v>
      </c>
    </row>
    <row r="351" spans="1:17" ht="17.25" customHeight="1">
      <c r="B351" s="68">
        <v>55101</v>
      </c>
      <c r="C351" s="108" t="s">
        <v>449</v>
      </c>
      <c r="D351" s="109"/>
      <c r="E351" s="69"/>
      <c r="F351" s="69"/>
      <c r="G351" s="69">
        <f>SUMIF('PE2017'!$A$7:$A$619,'OP IFG'!B351,'PE2017'!$F$7:$F$619)</f>
        <v>0</v>
      </c>
      <c r="H351" s="69">
        <f>SUMIF('PE2017'!$A$7:$A$619,'OP IFG'!B351,'PE2017'!$G$7:$G$619)</f>
        <v>0</v>
      </c>
      <c r="I351" s="69">
        <f>SUMIF('PE2017'!$A$7:$A$619,'OP IFG'!B351,'PE2017'!$H$7:$H$619)</f>
        <v>0</v>
      </c>
      <c r="J351" s="69">
        <f>SUMIF('PE2017'!$A$7:$A$619,'OP IFG'!B351,'PE2017'!$I$7:$I$619)</f>
        <v>0</v>
      </c>
      <c r="K351" s="69">
        <f>SUMIF('PE2017'!$A$7:$A$619,'OP IFG'!B351,'PE2017'!$J$7:$J$619)</f>
        <v>0</v>
      </c>
      <c r="L351" s="69">
        <f>SUMIF('PE2017'!$A$7:$A$619,'OP IFG'!B351,'PE2017'!$K$7:$K$619)</f>
        <v>0</v>
      </c>
      <c r="M351" s="69">
        <f>SUMIF('PE2017'!$A$7:$A$619,'OP IFG'!B351,'PE2017'!$L$7:$L$619)</f>
        <v>0</v>
      </c>
      <c r="N351" s="69">
        <f>SUMIF('PE2017'!$A$7:$A$619,'OP IFG'!B351,'PE2017'!$M$7:$M$619)</f>
        <v>0</v>
      </c>
      <c r="O351" s="69">
        <f>SUMIF('PE2017'!$A$7:$A$619,'OP IFG'!B351,'PE2017'!N$7:$N$619)</f>
        <v>0</v>
      </c>
      <c r="P351" s="69">
        <f>SUMIF('PE2017'!$A$7:$A$619,'OP IFG'!B341,'PE2017'!$O$7:$O$619)</f>
        <v>0</v>
      </c>
      <c r="Q351" s="70">
        <f>SUM(E351:P351)</f>
        <v>0</v>
      </c>
    </row>
    <row r="352" spans="1:17" s="54" customFormat="1" ht="17.25" customHeight="1">
      <c r="A352" s="82"/>
      <c r="B352" s="66">
        <v>5600</v>
      </c>
      <c r="C352" s="110" t="s">
        <v>450</v>
      </c>
      <c r="D352" s="111"/>
      <c r="E352" s="71">
        <f t="shared" ref="E352:Q352" si="170">E353+E355+E357+E359+E361+E363</f>
        <v>0</v>
      </c>
      <c r="F352" s="71">
        <f t="shared" si="170"/>
        <v>0</v>
      </c>
      <c r="G352" s="71">
        <f t="shared" si="170"/>
        <v>0</v>
      </c>
      <c r="H352" s="71">
        <f t="shared" si="170"/>
        <v>0</v>
      </c>
      <c r="I352" s="71">
        <f t="shared" si="170"/>
        <v>0</v>
      </c>
      <c r="J352" s="71">
        <f t="shared" si="170"/>
        <v>0</v>
      </c>
      <c r="K352" s="71">
        <f t="shared" si="170"/>
        <v>0</v>
      </c>
      <c r="L352" s="71">
        <f t="shared" si="170"/>
        <v>0</v>
      </c>
      <c r="M352" s="71">
        <f t="shared" si="170"/>
        <v>0</v>
      </c>
      <c r="N352" s="71">
        <f t="shared" si="170"/>
        <v>0</v>
      </c>
      <c r="O352" s="71">
        <f t="shared" si="170"/>
        <v>0</v>
      </c>
      <c r="P352" s="71">
        <f t="shared" si="170"/>
        <v>0</v>
      </c>
      <c r="Q352" s="71">
        <f t="shared" si="170"/>
        <v>0</v>
      </c>
    </row>
    <row r="353" spans="1:17" s="54" customFormat="1" ht="17.25" customHeight="1">
      <c r="A353" s="82"/>
      <c r="B353" s="66">
        <v>562</v>
      </c>
      <c r="C353" s="110" t="s">
        <v>451</v>
      </c>
      <c r="D353" s="111"/>
      <c r="E353" s="71">
        <f t="shared" ref="E353:Q353" si="171">E354</f>
        <v>0</v>
      </c>
      <c r="F353" s="71">
        <f t="shared" si="171"/>
        <v>0</v>
      </c>
      <c r="G353" s="71">
        <f t="shared" si="171"/>
        <v>0</v>
      </c>
      <c r="H353" s="71">
        <f t="shared" si="171"/>
        <v>0</v>
      </c>
      <c r="I353" s="71">
        <f t="shared" si="171"/>
        <v>0</v>
      </c>
      <c r="J353" s="71">
        <f t="shared" si="171"/>
        <v>0</v>
      </c>
      <c r="K353" s="71">
        <f t="shared" si="171"/>
        <v>0</v>
      </c>
      <c r="L353" s="71">
        <f t="shared" si="171"/>
        <v>0</v>
      </c>
      <c r="M353" s="71">
        <f t="shared" si="171"/>
        <v>0</v>
      </c>
      <c r="N353" s="71">
        <f t="shared" si="171"/>
        <v>0</v>
      </c>
      <c r="O353" s="71">
        <f t="shared" si="171"/>
        <v>0</v>
      </c>
      <c r="P353" s="71">
        <f t="shared" si="171"/>
        <v>0</v>
      </c>
      <c r="Q353" s="71">
        <f t="shared" si="171"/>
        <v>0</v>
      </c>
    </row>
    <row r="354" spans="1:17" ht="17.25" customHeight="1">
      <c r="B354" s="68">
        <v>56201</v>
      </c>
      <c r="C354" s="108" t="s">
        <v>452</v>
      </c>
      <c r="D354" s="109"/>
      <c r="E354" s="69">
        <f>SUMIF('PE2017'!$A$7:$A$619,'OP IFG'!B354,'PE2017'!$D$7:$D$619)</f>
        <v>0</v>
      </c>
      <c r="F354" s="69">
        <f>SUMIF('PE2017'!$A$7:$A$619,'OP IFG'!B354,'PE2017'!$E$7:$E$619)</f>
        <v>0</v>
      </c>
      <c r="G354" s="69">
        <f>SUMIF('PE2017'!$A$7:$A$619,'OP IFG'!B354,'PE2017'!$F$7:$F$619)</f>
        <v>0</v>
      </c>
      <c r="H354" s="69">
        <f>SUMIF('PE2017'!$A$7:$A$619,'OP IFG'!B354,'PE2017'!$G$7:$G$619)</f>
        <v>0</v>
      </c>
      <c r="I354" s="69">
        <f>SUMIF('PE2017'!$A$7:$A$619,'OP IFG'!B354,'PE2017'!$H$7:$H$619)</f>
        <v>0</v>
      </c>
      <c r="J354" s="69">
        <f>SUMIF('PE2017'!$A$7:$A$619,'OP IFG'!B354,'PE2017'!$I$7:$I$619)</f>
        <v>0</v>
      </c>
      <c r="K354" s="69">
        <f>SUMIF('PE2017'!$A$7:$A$619,'OP IFG'!B354,'PE2017'!$J$7:$J$619)</f>
        <v>0</v>
      </c>
      <c r="L354" s="69">
        <f>SUMIF('PE2017'!$A$7:$A$619,'OP IFG'!B354,'PE2017'!$K$7:$K$619)</f>
        <v>0</v>
      </c>
      <c r="M354" s="69">
        <f>SUMIF('PE2017'!$A$7:$A$619,'OP IFG'!B354,'PE2017'!$L$7:$L$619)</f>
        <v>0</v>
      </c>
      <c r="N354" s="69">
        <f>SUMIF('PE2017'!$A$7:$A$619,'OP IFG'!B354,'PE2017'!$M$7:$M$619)</f>
        <v>0</v>
      </c>
      <c r="O354" s="69">
        <f>SUMIF('PE2017'!$A$7:$A$619,'OP IFG'!B354,'PE2017'!N$7:$N$619)</f>
        <v>0</v>
      </c>
      <c r="P354" s="69">
        <f>SUMIF('PE2017'!$A$7:$A$619,'OP IFG'!B344,'PE2017'!$O$7:$O$619)</f>
        <v>0</v>
      </c>
      <c r="Q354" s="70">
        <f>SUM(E354:P354)</f>
        <v>0</v>
      </c>
    </row>
    <row r="355" spans="1:17" s="54" customFormat="1" ht="17.25" customHeight="1">
      <c r="A355" s="82"/>
      <c r="B355" s="66">
        <v>563</v>
      </c>
      <c r="C355" s="110" t="s">
        <v>453</v>
      </c>
      <c r="D355" s="111"/>
      <c r="E355" s="71">
        <f t="shared" ref="E355:Q355" si="172">E356</f>
        <v>0</v>
      </c>
      <c r="F355" s="71">
        <f t="shared" si="172"/>
        <v>0</v>
      </c>
      <c r="G355" s="71">
        <f t="shared" si="172"/>
        <v>0</v>
      </c>
      <c r="H355" s="71">
        <f t="shared" si="172"/>
        <v>0</v>
      </c>
      <c r="I355" s="71">
        <f t="shared" si="172"/>
        <v>0</v>
      </c>
      <c r="J355" s="71">
        <f t="shared" si="172"/>
        <v>0</v>
      </c>
      <c r="K355" s="71">
        <f t="shared" si="172"/>
        <v>0</v>
      </c>
      <c r="L355" s="71">
        <f t="shared" si="172"/>
        <v>0</v>
      </c>
      <c r="M355" s="71">
        <f t="shared" si="172"/>
        <v>0</v>
      </c>
      <c r="N355" s="71">
        <f t="shared" si="172"/>
        <v>0</v>
      </c>
      <c r="O355" s="71">
        <f t="shared" si="172"/>
        <v>0</v>
      </c>
      <c r="P355" s="71">
        <f t="shared" si="172"/>
        <v>0</v>
      </c>
      <c r="Q355" s="71">
        <f t="shared" si="172"/>
        <v>0</v>
      </c>
    </row>
    <row r="356" spans="1:17" ht="17.25" customHeight="1">
      <c r="B356" s="68">
        <v>56301</v>
      </c>
      <c r="C356" s="108" t="s">
        <v>454</v>
      </c>
      <c r="D356" s="109"/>
      <c r="E356" s="69">
        <f>SUMIF('PE2017'!$A$7:$A$619,'OP IFG'!B356,'PE2017'!$D$7:$D$619)</f>
        <v>0</v>
      </c>
      <c r="F356" s="69">
        <f>SUMIF('PE2017'!$A$7:$A$619,'OP IFG'!B356,'PE2017'!$E$7:$E$619)</f>
        <v>0</v>
      </c>
      <c r="G356" s="69">
        <f>SUMIF('PE2017'!$A$7:$A$619,'OP IFG'!B356,'PE2017'!$F$7:$F$619)</f>
        <v>0</v>
      </c>
      <c r="H356" s="69">
        <f>SUMIF('PE2017'!$A$7:$A$619,'OP IFG'!B356,'PE2017'!$G$7:$G$619)</f>
        <v>0</v>
      </c>
      <c r="I356" s="69">
        <f>SUMIF('PE2017'!$A$7:$A$619,'OP IFG'!B356,'PE2017'!$H$7:$H$619)</f>
        <v>0</v>
      </c>
      <c r="J356" s="69">
        <f>SUMIF('PE2017'!$A$7:$A$619,'OP IFG'!B356,'PE2017'!$I$7:$I$619)</f>
        <v>0</v>
      </c>
      <c r="K356" s="69">
        <f>SUMIF('PE2017'!$A$7:$A$619,'OP IFG'!B356,'PE2017'!$J$7:$J$619)</f>
        <v>0</v>
      </c>
      <c r="L356" s="69">
        <f>SUMIF('PE2017'!$A$7:$A$619,'OP IFG'!B356,'PE2017'!$K$7:$K$619)</f>
        <v>0</v>
      </c>
      <c r="M356" s="69">
        <f>SUMIF('PE2017'!$A$7:$A$619,'OP IFG'!B356,'PE2017'!$L$7:$L$619)</f>
        <v>0</v>
      </c>
      <c r="N356" s="69">
        <f>SUMIF('PE2017'!$A$7:$A$619,'OP IFG'!B356,'PE2017'!$M$7:$M$619)</f>
        <v>0</v>
      </c>
      <c r="O356" s="69">
        <f>SUMIF('PE2017'!$A$7:$A$619,'OP IFG'!B356,'PE2017'!N$7:$N$619)</f>
        <v>0</v>
      </c>
      <c r="P356" s="69">
        <f>SUMIF('PE2017'!$A$7:$A$619,'OP IFG'!B346,'PE2017'!$O$7:$O$619)</f>
        <v>0</v>
      </c>
      <c r="Q356" s="70">
        <f>SUM(E356:P356)</f>
        <v>0</v>
      </c>
    </row>
    <row r="357" spans="1:17" s="54" customFormat="1" ht="24" customHeight="1">
      <c r="A357" s="82"/>
      <c r="B357" s="66">
        <v>564</v>
      </c>
      <c r="C357" s="110" t="s">
        <v>455</v>
      </c>
      <c r="D357" s="111"/>
      <c r="E357" s="71">
        <f t="shared" ref="E357:Q357" si="173">E358</f>
        <v>0</v>
      </c>
      <c r="F357" s="71">
        <f t="shared" si="173"/>
        <v>0</v>
      </c>
      <c r="G357" s="71">
        <f t="shared" si="173"/>
        <v>0</v>
      </c>
      <c r="H357" s="71">
        <f t="shared" si="173"/>
        <v>0</v>
      </c>
      <c r="I357" s="71">
        <f t="shared" si="173"/>
        <v>0</v>
      </c>
      <c r="J357" s="71">
        <f t="shared" si="173"/>
        <v>0</v>
      </c>
      <c r="K357" s="71">
        <f t="shared" si="173"/>
        <v>0</v>
      </c>
      <c r="L357" s="71">
        <f t="shared" si="173"/>
        <v>0</v>
      </c>
      <c r="M357" s="71">
        <f t="shared" si="173"/>
        <v>0</v>
      </c>
      <c r="N357" s="71">
        <f t="shared" si="173"/>
        <v>0</v>
      </c>
      <c r="O357" s="71">
        <f t="shared" si="173"/>
        <v>0</v>
      </c>
      <c r="P357" s="71">
        <f t="shared" si="173"/>
        <v>0</v>
      </c>
      <c r="Q357" s="71">
        <f t="shared" si="173"/>
        <v>0</v>
      </c>
    </row>
    <row r="358" spans="1:17" ht="17.25" customHeight="1">
      <c r="B358" s="68">
        <v>56401</v>
      </c>
      <c r="C358" s="108" t="s">
        <v>456</v>
      </c>
      <c r="D358" s="109"/>
      <c r="E358" s="69">
        <f>SUMIF('PE2017'!$A$7:$A$619,'OP IFG'!B358,'PE2017'!$D$7:$D$619)</f>
        <v>0</v>
      </c>
      <c r="F358" s="69">
        <f>SUMIF('PE2017'!$A$7:$A$619,'OP IFG'!B358,'PE2017'!$E$7:$E$619)</f>
        <v>0</v>
      </c>
      <c r="G358" s="69">
        <f>SUMIF('PE2017'!$A$7:$A$619,'OP IFG'!B358,'PE2017'!$F$7:$F$619)</f>
        <v>0</v>
      </c>
      <c r="H358" s="69">
        <f>SUMIF('PE2017'!$A$7:$A$619,'OP IFG'!B358,'PE2017'!$G$7:$G$619)</f>
        <v>0</v>
      </c>
      <c r="I358" s="69">
        <f>SUMIF('PE2017'!$A$7:$A$619,'OP IFG'!B358,'PE2017'!$H$7:$H$619)</f>
        <v>0</v>
      </c>
      <c r="J358" s="69">
        <f>SUMIF('PE2017'!$A$7:$A$619,'OP IFG'!B358,'PE2017'!$I$7:$I$619)</f>
        <v>0</v>
      </c>
      <c r="K358" s="69">
        <f>SUMIF('PE2017'!$A$7:$A$619,'OP IFG'!B358,'PE2017'!$J$7:$J$619)</f>
        <v>0</v>
      </c>
      <c r="L358" s="69">
        <f>SUMIF('PE2017'!$A$7:$A$619,'OP IFG'!B358,'PE2017'!$K$7:$K$619)</f>
        <v>0</v>
      </c>
      <c r="M358" s="69">
        <f>SUMIF('PE2017'!$A$7:$A$619,'OP IFG'!B358,'PE2017'!$L$7:$L$619)</f>
        <v>0</v>
      </c>
      <c r="N358" s="69">
        <f>SUMIF('PE2017'!$A$7:$A$619,'OP IFG'!B358,'PE2017'!$M$7:$M$619)</f>
        <v>0</v>
      </c>
      <c r="O358" s="69">
        <f>SUMIF('PE2017'!$A$7:$A$619,'OP IFG'!B358,'PE2017'!N$7:$N$619)</f>
        <v>0</v>
      </c>
      <c r="P358" s="69">
        <f>SUMIF('PE2017'!$A$7:$A$619,'OP IFG'!B348,'PE2017'!$O$7:$O$619)</f>
        <v>0</v>
      </c>
      <c r="Q358" s="70">
        <f>SUM(E358:P358)</f>
        <v>0</v>
      </c>
    </row>
    <row r="359" spans="1:17" s="54" customFormat="1" ht="17.25" customHeight="1">
      <c r="A359" s="82"/>
      <c r="B359" s="66">
        <v>565</v>
      </c>
      <c r="C359" s="110" t="s">
        <v>457</v>
      </c>
      <c r="D359" s="111"/>
      <c r="E359" s="71">
        <f t="shared" ref="E359:Q359" si="174">E360</f>
        <v>0</v>
      </c>
      <c r="F359" s="71">
        <f t="shared" si="174"/>
        <v>0</v>
      </c>
      <c r="G359" s="71">
        <f t="shared" si="174"/>
        <v>0</v>
      </c>
      <c r="H359" s="71">
        <f t="shared" si="174"/>
        <v>0</v>
      </c>
      <c r="I359" s="71">
        <f t="shared" si="174"/>
        <v>0</v>
      </c>
      <c r="J359" s="71">
        <f t="shared" si="174"/>
        <v>0</v>
      </c>
      <c r="K359" s="71">
        <f t="shared" si="174"/>
        <v>0</v>
      </c>
      <c r="L359" s="71">
        <f t="shared" si="174"/>
        <v>0</v>
      </c>
      <c r="M359" s="71">
        <f t="shared" si="174"/>
        <v>0</v>
      </c>
      <c r="N359" s="71">
        <f t="shared" si="174"/>
        <v>0</v>
      </c>
      <c r="O359" s="71">
        <f t="shared" si="174"/>
        <v>0</v>
      </c>
      <c r="P359" s="71">
        <f t="shared" si="174"/>
        <v>0</v>
      </c>
      <c r="Q359" s="71">
        <f t="shared" si="174"/>
        <v>0</v>
      </c>
    </row>
    <row r="360" spans="1:17" ht="17.25" customHeight="1">
      <c r="B360" s="68">
        <v>56501</v>
      </c>
      <c r="C360" s="108" t="s">
        <v>458</v>
      </c>
      <c r="D360" s="109"/>
      <c r="E360" s="69">
        <f>SUMIF('PE2017'!$A$7:$A$619,'OP IFG'!B360,'PE2017'!$D$7:$D$619)</f>
        <v>0</v>
      </c>
      <c r="F360" s="69">
        <f>SUMIF('PE2017'!$A$7:$A$619,'OP IFG'!B360,'PE2017'!$E$7:$E$619)</f>
        <v>0</v>
      </c>
      <c r="G360" s="69">
        <f>SUMIF('PE2017'!$A$7:$A$619,'OP IFG'!B360,'PE2017'!$F$7:$F$619)</f>
        <v>0</v>
      </c>
      <c r="H360" s="69">
        <f>SUMIF('PE2017'!$A$7:$A$619,'OP IFG'!B360,'PE2017'!$G$7:$G$619)</f>
        <v>0</v>
      </c>
      <c r="I360" s="69">
        <f>SUMIF('PE2017'!$A$7:$A$619,'OP IFG'!B360,'PE2017'!$H$7:$H$619)</f>
        <v>0</v>
      </c>
      <c r="J360" s="69">
        <f>SUMIF('PE2017'!$A$7:$A$619,'OP IFG'!B360,'PE2017'!$I$7:$I$619)</f>
        <v>0</v>
      </c>
      <c r="K360" s="69">
        <f>SUMIF('PE2017'!$A$7:$A$619,'OP IFG'!B360,'PE2017'!$J$7:$J$619)</f>
        <v>0</v>
      </c>
      <c r="L360" s="69">
        <f>SUMIF('PE2017'!$A$7:$A$619,'OP IFG'!B360,'PE2017'!$K$7:$K$619)</f>
        <v>0</v>
      </c>
      <c r="M360" s="69">
        <f>SUMIF('PE2017'!$A$7:$A$619,'OP IFG'!B360,'PE2017'!$L$7:$L$619)</f>
        <v>0</v>
      </c>
      <c r="N360" s="69">
        <f>SUMIF('PE2017'!$A$7:$A$619,'OP IFG'!B360,'PE2017'!$M$7:$M$619)</f>
        <v>0</v>
      </c>
      <c r="O360" s="69">
        <f>SUMIF('PE2017'!$A$7:$A$619,'OP IFG'!B360,'PE2017'!N$7:$N$619)</f>
        <v>0</v>
      </c>
      <c r="P360" s="69">
        <f>SUMIF('PE2017'!$A$7:$A$619,'OP IFG'!B350,'PE2017'!$O$7:$O$619)</f>
        <v>0</v>
      </c>
      <c r="Q360" s="70">
        <f>SUM(E360:P360)</f>
        <v>0</v>
      </c>
    </row>
    <row r="361" spans="1:17" s="54" customFormat="1" ht="17.25" customHeight="1">
      <c r="A361" s="82"/>
      <c r="B361" s="66">
        <v>566</v>
      </c>
      <c r="C361" s="110" t="s">
        <v>459</v>
      </c>
      <c r="D361" s="111"/>
      <c r="E361" s="71">
        <f t="shared" ref="E361:Q361" si="175">E362</f>
        <v>0</v>
      </c>
      <c r="F361" s="71">
        <f t="shared" si="175"/>
        <v>0</v>
      </c>
      <c r="G361" s="71">
        <f t="shared" si="175"/>
        <v>0</v>
      </c>
      <c r="H361" s="71">
        <f t="shared" si="175"/>
        <v>0</v>
      </c>
      <c r="I361" s="71">
        <f t="shared" si="175"/>
        <v>0</v>
      </c>
      <c r="J361" s="71">
        <f t="shared" si="175"/>
        <v>0</v>
      </c>
      <c r="K361" s="71">
        <f t="shared" si="175"/>
        <v>0</v>
      </c>
      <c r="L361" s="71">
        <f t="shared" si="175"/>
        <v>0</v>
      </c>
      <c r="M361" s="71">
        <f t="shared" si="175"/>
        <v>0</v>
      </c>
      <c r="N361" s="71">
        <f t="shared" si="175"/>
        <v>0</v>
      </c>
      <c r="O361" s="71">
        <f t="shared" si="175"/>
        <v>0</v>
      </c>
      <c r="P361" s="71">
        <f t="shared" si="175"/>
        <v>0</v>
      </c>
      <c r="Q361" s="71">
        <f t="shared" si="175"/>
        <v>0</v>
      </c>
    </row>
    <row r="362" spans="1:17" ht="17.25" customHeight="1">
      <c r="B362" s="68">
        <v>56601</v>
      </c>
      <c r="C362" s="108" t="s">
        <v>460</v>
      </c>
      <c r="D362" s="109"/>
      <c r="E362" s="69">
        <f>SUMIF('PE2017'!$A$7:$A$619,'OP IFG'!B362,'PE2017'!$D$7:$D$619)</f>
        <v>0</v>
      </c>
      <c r="F362" s="69">
        <f>SUMIF('PE2017'!$A$7:$A$619,'OP IFG'!B362,'PE2017'!$E$7:$E$619)</f>
        <v>0</v>
      </c>
      <c r="G362" s="69">
        <f>SUMIF('PE2017'!$A$7:$A$619,'OP IFG'!B362,'PE2017'!$F$7:$F$619)</f>
        <v>0</v>
      </c>
      <c r="H362" s="69">
        <f>SUMIF('PE2017'!$A$7:$A$619,'OP IFG'!B362,'PE2017'!$G$7:$G$619)</f>
        <v>0</v>
      </c>
      <c r="I362" s="69">
        <f>SUMIF('PE2017'!$A$7:$A$619,'OP IFG'!B362,'PE2017'!$H$7:$H$619)</f>
        <v>0</v>
      </c>
      <c r="J362" s="69">
        <f>SUMIF('PE2017'!$A$7:$A$619,'OP IFG'!B362,'PE2017'!$I$7:$I$619)</f>
        <v>0</v>
      </c>
      <c r="K362" s="69">
        <f>SUMIF('PE2017'!$A$7:$A$619,'OP IFG'!B362,'PE2017'!$J$7:$J$619)</f>
        <v>0</v>
      </c>
      <c r="L362" s="69">
        <f>SUMIF('PE2017'!$A$7:$A$619,'OP IFG'!B362,'PE2017'!$K$7:$K$619)</f>
        <v>0</v>
      </c>
      <c r="M362" s="69">
        <f>SUMIF('PE2017'!$A$7:$A$619,'OP IFG'!B362,'PE2017'!$L$7:$L$619)</f>
        <v>0</v>
      </c>
      <c r="N362" s="69">
        <f>SUMIF('PE2017'!$A$7:$A$619,'OP IFG'!B362,'PE2017'!$M$7:$M$619)</f>
        <v>0</v>
      </c>
      <c r="O362" s="69">
        <f>SUMIF('PE2017'!$A$7:$A$619,'OP IFG'!B362,'PE2017'!N$7:$N$619)</f>
        <v>0</v>
      </c>
      <c r="P362" s="69">
        <f>SUMIF('PE2017'!$A$7:$A$619,'OP IFG'!B352,'PE2017'!$O$7:$O$619)</f>
        <v>0</v>
      </c>
      <c r="Q362" s="70">
        <f>SUM(E362:P362)</f>
        <v>0</v>
      </c>
    </row>
    <row r="363" spans="1:17" s="54" customFormat="1" ht="17.25" customHeight="1">
      <c r="A363" s="82"/>
      <c r="B363" s="66">
        <v>567</v>
      </c>
      <c r="C363" s="110" t="s">
        <v>461</v>
      </c>
      <c r="D363" s="111"/>
      <c r="E363" s="71">
        <f t="shared" ref="E363:Q363" si="176">SUM(E364:E365)</f>
        <v>0</v>
      </c>
      <c r="F363" s="71">
        <f t="shared" si="176"/>
        <v>0</v>
      </c>
      <c r="G363" s="71">
        <f t="shared" si="176"/>
        <v>0</v>
      </c>
      <c r="H363" s="71">
        <f t="shared" si="176"/>
        <v>0</v>
      </c>
      <c r="I363" s="71">
        <f t="shared" si="176"/>
        <v>0</v>
      </c>
      <c r="J363" s="71">
        <f t="shared" si="176"/>
        <v>0</v>
      </c>
      <c r="K363" s="71">
        <f t="shared" si="176"/>
        <v>0</v>
      </c>
      <c r="L363" s="71">
        <f t="shared" si="176"/>
        <v>0</v>
      </c>
      <c r="M363" s="71">
        <f t="shared" si="176"/>
        <v>0</v>
      </c>
      <c r="N363" s="71">
        <f t="shared" si="176"/>
        <v>0</v>
      </c>
      <c r="O363" s="71">
        <f t="shared" si="176"/>
        <v>0</v>
      </c>
      <c r="P363" s="71">
        <f t="shared" si="176"/>
        <v>0</v>
      </c>
      <c r="Q363" s="71">
        <f t="shared" si="176"/>
        <v>0</v>
      </c>
    </row>
    <row r="364" spans="1:17" ht="17.25" customHeight="1">
      <c r="B364" s="68">
        <v>56701</v>
      </c>
      <c r="C364" s="108" t="s">
        <v>462</v>
      </c>
      <c r="D364" s="109"/>
      <c r="E364" s="69">
        <f>SUMIF('PE2017'!$A$7:$A$619,'OP IFG'!B364,'PE2017'!$D$7:$D$619)</f>
        <v>0</v>
      </c>
      <c r="F364" s="69">
        <f>SUMIF('PE2017'!$A$7:$A$619,'OP IFG'!B364,'PE2017'!$E$7:$E$619)</f>
        <v>0</v>
      </c>
      <c r="G364" s="69">
        <f>SUMIF('PE2017'!$A$7:$A$619,'OP IFG'!B364,'PE2017'!$F$7:$F$619)</f>
        <v>0</v>
      </c>
      <c r="H364" s="69">
        <f>SUMIF('PE2017'!$A$7:$A$619,'OP IFG'!B364,'PE2017'!$G$7:$G$619)</f>
        <v>0</v>
      </c>
      <c r="I364" s="69">
        <f>SUMIF('PE2017'!$A$7:$A$619,'OP IFG'!B364,'PE2017'!$H$7:$H$619)</f>
        <v>0</v>
      </c>
      <c r="J364" s="69">
        <f>SUMIF('PE2017'!$A$7:$A$619,'OP IFG'!B364,'PE2017'!$I$7:$I$619)</f>
        <v>0</v>
      </c>
      <c r="K364" s="69">
        <f>SUMIF('PE2017'!$A$7:$A$619,'OP IFG'!B364,'PE2017'!$J$7:$J$619)</f>
        <v>0</v>
      </c>
      <c r="L364" s="69">
        <f>SUMIF('PE2017'!$A$7:$A$619,'OP IFG'!B364,'PE2017'!$K$7:$K$619)</f>
        <v>0</v>
      </c>
      <c r="M364" s="69">
        <f>SUMIF('PE2017'!$A$7:$A$619,'OP IFG'!B364,'PE2017'!$L$7:$L$619)</f>
        <v>0</v>
      </c>
      <c r="N364" s="69">
        <f>SUMIF('PE2017'!$A$7:$A$619,'OP IFG'!B364,'PE2017'!$M$7:$M$619)</f>
        <v>0</v>
      </c>
      <c r="O364" s="69">
        <f>SUMIF('PE2017'!$A$7:$A$619,'OP IFG'!B364,'PE2017'!N$7:$N$619)</f>
        <v>0</v>
      </c>
      <c r="P364" s="69">
        <f>SUMIF('PE2017'!$A$7:$A$619,'OP IFG'!B354,'PE2017'!$O$7:$O$619)</f>
        <v>0</v>
      </c>
      <c r="Q364" s="70">
        <f>SUM(E364:P364)</f>
        <v>0</v>
      </c>
    </row>
    <row r="365" spans="1:17" ht="17.25" customHeight="1">
      <c r="B365" s="68">
        <v>56702</v>
      </c>
      <c r="C365" s="108" t="s">
        <v>463</v>
      </c>
      <c r="D365" s="109"/>
      <c r="E365" s="69">
        <f>SUMIF('PE2017'!$A$7:$A$619,'OP IFG'!B365,'PE2017'!$D$7:$D$619)</f>
        <v>0</v>
      </c>
      <c r="F365" s="69">
        <f>SUMIF('PE2017'!$A$7:$A$619,'OP IFG'!B365,'PE2017'!$E$7:$E$619)</f>
        <v>0</v>
      </c>
      <c r="G365" s="69">
        <f>SUMIF('PE2017'!$A$7:$A$619,'OP IFG'!B365,'PE2017'!$F$7:$F$619)</f>
        <v>0</v>
      </c>
      <c r="H365" s="69">
        <f>SUMIF('PE2017'!$A$7:$A$619,'OP IFG'!B365,'PE2017'!$G$7:$G$619)</f>
        <v>0</v>
      </c>
      <c r="I365" s="69">
        <f>SUMIF('PE2017'!$A$7:$A$619,'OP IFG'!B365,'PE2017'!$H$7:$H$619)</f>
        <v>0</v>
      </c>
      <c r="J365" s="69">
        <f>SUMIF('PE2017'!$A$7:$A$619,'OP IFG'!B365,'PE2017'!$I$7:$I$619)</f>
        <v>0</v>
      </c>
      <c r="K365" s="69">
        <f>SUMIF('PE2017'!$A$7:$A$619,'OP IFG'!B365,'PE2017'!$J$7:$J$619)</f>
        <v>0</v>
      </c>
      <c r="L365" s="69">
        <f>SUMIF('PE2017'!$A$7:$A$619,'OP IFG'!B365,'PE2017'!$K$7:$K$619)</f>
        <v>0</v>
      </c>
      <c r="M365" s="69">
        <f>SUMIF('PE2017'!$A$7:$A$619,'OP IFG'!B365,'PE2017'!$L$7:$L$619)</f>
        <v>0</v>
      </c>
      <c r="N365" s="69">
        <f>SUMIF('PE2017'!$A$7:$A$619,'OP IFG'!B365,'PE2017'!$M$7:$M$619)</f>
        <v>0</v>
      </c>
      <c r="O365" s="69">
        <f>SUMIF('PE2017'!$A$7:$A$619,'OP IFG'!B365,'PE2017'!N$7:$N$619)</f>
        <v>0</v>
      </c>
      <c r="P365" s="69">
        <f>SUMIF('PE2017'!$A$7:$A$619,'OP IFG'!B355,'PE2017'!$O$7:$O$619)</f>
        <v>0</v>
      </c>
      <c r="Q365" s="70">
        <f>SUM(E365:P365)</f>
        <v>0</v>
      </c>
    </row>
    <row r="366" spans="1:17" s="54" customFormat="1" ht="17.25" customHeight="1">
      <c r="A366" s="82"/>
      <c r="B366" s="66">
        <v>5700</v>
      </c>
      <c r="C366" s="110" t="s">
        <v>464</v>
      </c>
      <c r="D366" s="111"/>
      <c r="E366" s="71">
        <f t="shared" ref="E366:Q367" si="177">E367</f>
        <v>0</v>
      </c>
      <c r="F366" s="71">
        <f t="shared" si="177"/>
        <v>0</v>
      </c>
      <c r="G366" s="71">
        <f t="shared" si="177"/>
        <v>0</v>
      </c>
      <c r="H366" s="71">
        <f t="shared" si="177"/>
        <v>0</v>
      </c>
      <c r="I366" s="71">
        <f t="shared" si="177"/>
        <v>0</v>
      </c>
      <c r="J366" s="71">
        <f t="shared" si="177"/>
        <v>0</v>
      </c>
      <c r="K366" s="71">
        <f t="shared" si="177"/>
        <v>0</v>
      </c>
      <c r="L366" s="71">
        <f t="shared" si="177"/>
        <v>0</v>
      </c>
      <c r="M366" s="71">
        <f t="shared" si="177"/>
        <v>0</v>
      </c>
      <c r="N366" s="71">
        <f t="shared" si="177"/>
        <v>0</v>
      </c>
      <c r="O366" s="71">
        <f t="shared" si="177"/>
        <v>0</v>
      </c>
      <c r="P366" s="71">
        <f t="shared" si="177"/>
        <v>0</v>
      </c>
      <c r="Q366" s="71">
        <f t="shared" si="177"/>
        <v>0</v>
      </c>
    </row>
    <row r="367" spans="1:17" s="54" customFormat="1" ht="17.25" customHeight="1">
      <c r="A367" s="82"/>
      <c r="B367" s="66">
        <v>578</v>
      </c>
      <c r="C367" s="110" t="s">
        <v>465</v>
      </c>
      <c r="D367" s="111"/>
      <c r="E367" s="71">
        <f t="shared" si="177"/>
        <v>0</v>
      </c>
      <c r="F367" s="71">
        <f t="shared" si="177"/>
        <v>0</v>
      </c>
      <c r="G367" s="71">
        <f t="shared" si="177"/>
        <v>0</v>
      </c>
      <c r="H367" s="71">
        <f t="shared" si="177"/>
        <v>0</v>
      </c>
      <c r="I367" s="71">
        <f t="shared" si="177"/>
        <v>0</v>
      </c>
      <c r="J367" s="71">
        <f t="shared" si="177"/>
        <v>0</v>
      </c>
      <c r="K367" s="71">
        <f t="shared" si="177"/>
        <v>0</v>
      </c>
      <c r="L367" s="71">
        <f t="shared" si="177"/>
        <v>0</v>
      </c>
      <c r="M367" s="71">
        <f t="shared" si="177"/>
        <v>0</v>
      </c>
      <c r="N367" s="71">
        <f t="shared" si="177"/>
        <v>0</v>
      </c>
      <c r="O367" s="71">
        <f t="shared" si="177"/>
        <v>0</v>
      </c>
      <c r="P367" s="71">
        <f t="shared" si="177"/>
        <v>0</v>
      </c>
      <c r="Q367" s="71">
        <f t="shared" si="177"/>
        <v>0</v>
      </c>
    </row>
    <row r="368" spans="1:17" ht="17.25" customHeight="1">
      <c r="B368" s="68">
        <v>57801</v>
      </c>
      <c r="C368" s="108" t="s">
        <v>466</v>
      </c>
      <c r="D368" s="109"/>
      <c r="E368" s="69">
        <f>SUMIF('PE2017'!$A$7:$A$619,'OP IFG'!B368,'PE2017'!$D$7:$D$619)</f>
        <v>0</v>
      </c>
      <c r="F368" s="69">
        <f>SUMIF('PE2017'!$A$7:$A$619,'OP IFG'!B368,'PE2017'!$E$7:$E$619)</f>
        <v>0</v>
      </c>
      <c r="G368" s="69">
        <f>SUMIF('PE2017'!$A$7:$A$619,'OP IFG'!B368,'PE2017'!$F$7:$F$619)</f>
        <v>0</v>
      </c>
      <c r="H368" s="69">
        <f>SUMIF('PE2017'!$A$7:$A$619,'OP IFG'!B368,'PE2017'!$G$7:$G$619)</f>
        <v>0</v>
      </c>
      <c r="I368" s="69">
        <f>SUMIF('PE2017'!$A$7:$A$619,'OP IFG'!B368,'PE2017'!$H$7:$H$619)</f>
        <v>0</v>
      </c>
      <c r="J368" s="69">
        <f>SUMIF('PE2017'!$A$7:$A$619,'OP IFG'!B368,'PE2017'!$I$7:$I$619)</f>
        <v>0</v>
      </c>
      <c r="K368" s="69">
        <f>SUMIF('PE2017'!$A$7:$A$619,'OP IFG'!B368,'PE2017'!$J$7:$J$619)</f>
        <v>0</v>
      </c>
      <c r="L368" s="69">
        <f>SUMIF('PE2017'!$A$7:$A$619,'OP IFG'!B368,'PE2017'!$K$7:$K$619)</f>
        <v>0</v>
      </c>
      <c r="M368" s="69">
        <f>SUMIF('PE2017'!$A$7:$A$619,'OP IFG'!B368,'PE2017'!$L$7:$L$619)</f>
        <v>0</v>
      </c>
      <c r="N368" s="69">
        <f>SUMIF('PE2017'!$A$7:$A$619,'OP IFG'!B368,'PE2017'!$M$7:$M$619)</f>
        <v>0</v>
      </c>
      <c r="O368" s="69">
        <f>SUMIF('PE2017'!$A$7:$A$619,'OP IFG'!B368,'PE2017'!N$7:$N$619)</f>
        <v>0</v>
      </c>
      <c r="P368" s="69">
        <f>SUMIF('PE2017'!$A$7:$A$619,'OP IFG'!B358,'PE2017'!$O$7:$O$619)</f>
        <v>0</v>
      </c>
      <c r="Q368" s="70">
        <f>SUM(E368:P368)</f>
        <v>0</v>
      </c>
    </row>
    <row r="369" spans="1:19" s="54" customFormat="1" ht="17.25" customHeight="1">
      <c r="A369" s="82"/>
      <c r="B369" s="66">
        <v>5800</v>
      </c>
      <c r="C369" s="110" t="s">
        <v>467</v>
      </c>
      <c r="D369" s="111"/>
      <c r="E369" s="71">
        <f t="shared" ref="E369:Q369" si="178">E370+E372+E374+E376</f>
        <v>0</v>
      </c>
      <c r="F369" s="71">
        <f t="shared" si="178"/>
        <v>0</v>
      </c>
      <c r="G369" s="71">
        <f t="shared" si="178"/>
        <v>0</v>
      </c>
      <c r="H369" s="71">
        <f t="shared" si="178"/>
        <v>0</v>
      </c>
      <c r="I369" s="71">
        <f t="shared" si="178"/>
        <v>0</v>
      </c>
      <c r="J369" s="71">
        <f t="shared" si="178"/>
        <v>0</v>
      </c>
      <c r="K369" s="71">
        <f t="shared" si="178"/>
        <v>0</v>
      </c>
      <c r="L369" s="71">
        <f t="shared" si="178"/>
        <v>0</v>
      </c>
      <c r="M369" s="71">
        <f t="shared" si="178"/>
        <v>0</v>
      </c>
      <c r="N369" s="71">
        <f t="shared" si="178"/>
        <v>0</v>
      </c>
      <c r="O369" s="71">
        <f t="shared" si="178"/>
        <v>0</v>
      </c>
      <c r="P369" s="71">
        <f t="shared" si="178"/>
        <v>0</v>
      </c>
      <c r="Q369" s="71">
        <f t="shared" si="178"/>
        <v>0</v>
      </c>
    </row>
    <row r="370" spans="1:19" s="54" customFormat="1" ht="17.25" customHeight="1">
      <c r="A370" s="82"/>
      <c r="B370" s="66">
        <v>581</v>
      </c>
      <c r="C370" s="110" t="s">
        <v>468</v>
      </c>
      <c r="D370" s="111"/>
      <c r="E370" s="71">
        <f t="shared" ref="E370:Q370" si="179">E371</f>
        <v>0</v>
      </c>
      <c r="F370" s="71">
        <f t="shared" si="179"/>
        <v>0</v>
      </c>
      <c r="G370" s="71">
        <f t="shared" si="179"/>
        <v>0</v>
      </c>
      <c r="H370" s="71">
        <f t="shared" si="179"/>
        <v>0</v>
      </c>
      <c r="I370" s="71">
        <f t="shared" si="179"/>
        <v>0</v>
      </c>
      <c r="J370" s="71">
        <f t="shared" si="179"/>
        <v>0</v>
      </c>
      <c r="K370" s="71">
        <f t="shared" si="179"/>
        <v>0</v>
      </c>
      <c r="L370" s="71">
        <f t="shared" si="179"/>
        <v>0</v>
      </c>
      <c r="M370" s="71">
        <f t="shared" si="179"/>
        <v>0</v>
      </c>
      <c r="N370" s="71">
        <f t="shared" si="179"/>
        <v>0</v>
      </c>
      <c r="O370" s="71">
        <f t="shared" si="179"/>
        <v>0</v>
      </c>
      <c r="P370" s="71">
        <f t="shared" si="179"/>
        <v>0</v>
      </c>
      <c r="Q370" s="71">
        <f t="shared" si="179"/>
        <v>0</v>
      </c>
    </row>
    <row r="371" spans="1:19" ht="17.25" customHeight="1">
      <c r="B371" s="68">
        <v>58101</v>
      </c>
      <c r="C371" s="108" t="s">
        <v>469</v>
      </c>
      <c r="D371" s="109"/>
      <c r="E371" s="69">
        <f>SUMIF('PE2017'!$A$7:$A$619,'OP IFG'!B371,'PE2017'!$D$7:$D$619)</f>
        <v>0</v>
      </c>
      <c r="F371" s="69">
        <f>SUMIF('PE2017'!$A$7:$A$619,'OP IFG'!B371,'PE2017'!$E$7:$E$619)</f>
        <v>0</v>
      </c>
      <c r="G371" s="69">
        <f>SUMIF('PE2017'!$A$7:$A$619,'OP IFG'!B371,'PE2017'!$F$7:$F$619)</f>
        <v>0</v>
      </c>
      <c r="H371" s="69">
        <f>SUMIF('PE2017'!$A$7:$A$619,'OP IFG'!B371,'PE2017'!$G$7:$G$619)</f>
        <v>0</v>
      </c>
      <c r="I371" s="69">
        <f>SUMIF('PE2017'!$A$7:$A$619,'OP IFG'!B371,'PE2017'!$H$7:$H$619)</f>
        <v>0</v>
      </c>
      <c r="J371" s="69">
        <f>SUMIF('PE2017'!$A$7:$A$619,'OP IFG'!B371,'PE2017'!$I$7:$I$619)</f>
        <v>0</v>
      </c>
      <c r="K371" s="69">
        <f>SUMIF('PE2017'!$A$7:$A$619,'OP IFG'!B371,'PE2017'!$J$7:$J$619)</f>
        <v>0</v>
      </c>
      <c r="L371" s="69">
        <f>SUMIF('PE2017'!$A$7:$A$619,'OP IFG'!B371,'PE2017'!$K$7:$K$619)</f>
        <v>0</v>
      </c>
      <c r="M371" s="69">
        <f>SUMIF('PE2017'!$A$7:$A$619,'OP IFG'!B371,'PE2017'!$L$7:$L$619)</f>
        <v>0</v>
      </c>
      <c r="N371" s="69">
        <f>SUMIF('PE2017'!$A$7:$A$619,'OP IFG'!B371,'PE2017'!$M$7:$M$619)</f>
        <v>0</v>
      </c>
      <c r="O371" s="69">
        <f>SUMIF('PE2017'!$A$7:$A$619,'OP IFG'!B371,'PE2017'!N$7:$N$619)</f>
        <v>0</v>
      </c>
      <c r="P371" s="69">
        <f>SUMIF('PE2017'!$A$7:$A$619,'OP IFG'!B361,'PE2017'!$O$7:$O$619)</f>
        <v>0</v>
      </c>
      <c r="Q371" s="70">
        <f>SUM(E371:P371)</f>
        <v>0</v>
      </c>
    </row>
    <row r="372" spans="1:19" s="54" customFormat="1" ht="17.25" customHeight="1">
      <c r="A372" s="82"/>
      <c r="B372" s="66">
        <v>582</v>
      </c>
      <c r="C372" s="110" t="s">
        <v>470</v>
      </c>
      <c r="D372" s="111"/>
      <c r="E372" s="71">
        <f t="shared" ref="E372:Q372" si="180">E373</f>
        <v>0</v>
      </c>
      <c r="F372" s="71">
        <f t="shared" si="180"/>
        <v>0</v>
      </c>
      <c r="G372" s="71">
        <f t="shared" si="180"/>
        <v>0</v>
      </c>
      <c r="H372" s="71">
        <f t="shared" si="180"/>
        <v>0</v>
      </c>
      <c r="I372" s="71">
        <f t="shared" si="180"/>
        <v>0</v>
      </c>
      <c r="J372" s="71">
        <f t="shared" si="180"/>
        <v>0</v>
      </c>
      <c r="K372" s="71">
        <f t="shared" si="180"/>
        <v>0</v>
      </c>
      <c r="L372" s="71">
        <f t="shared" si="180"/>
        <v>0</v>
      </c>
      <c r="M372" s="71">
        <f t="shared" si="180"/>
        <v>0</v>
      </c>
      <c r="N372" s="71">
        <f t="shared" si="180"/>
        <v>0</v>
      </c>
      <c r="O372" s="71">
        <f t="shared" si="180"/>
        <v>0</v>
      </c>
      <c r="P372" s="71">
        <f t="shared" si="180"/>
        <v>0</v>
      </c>
      <c r="Q372" s="71">
        <f t="shared" si="180"/>
        <v>0</v>
      </c>
    </row>
    <row r="373" spans="1:19" ht="17.25" customHeight="1">
      <c r="B373" s="68">
        <v>58201</v>
      </c>
      <c r="C373" s="108" t="s">
        <v>471</v>
      </c>
      <c r="D373" s="109"/>
      <c r="E373" s="69">
        <f>SUMIF('PE2017'!$A$7:$A$619,'OP IFG'!B373,'PE2017'!$D$7:$D$619)</f>
        <v>0</v>
      </c>
      <c r="F373" s="69">
        <f>SUMIF('PE2017'!$A$7:$A$619,'OP IFG'!B373,'PE2017'!$E$7:$E$619)</f>
        <v>0</v>
      </c>
      <c r="G373" s="69">
        <f>SUMIF('PE2017'!$A$7:$A$619,'OP IFG'!B373,'PE2017'!$F$7:$F$619)</f>
        <v>0</v>
      </c>
      <c r="H373" s="69">
        <f>SUMIF('PE2017'!$A$7:$A$619,'OP IFG'!B373,'PE2017'!$G$7:$G$619)</f>
        <v>0</v>
      </c>
      <c r="I373" s="69">
        <f>SUMIF('PE2017'!$A$7:$A$619,'OP IFG'!B373,'PE2017'!$H$7:$H$619)</f>
        <v>0</v>
      </c>
      <c r="J373" s="69">
        <f>SUMIF('PE2017'!$A$7:$A$619,'OP IFG'!B373,'PE2017'!$I$7:$I$619)</f>
        <v>0</v>
      </c>
      <c r="K373" s="69">
        <f>SUMIF('PE2017'!$A$7:$A$619,'OP IFG'!B373,'PE2017'!$J$7:$J$619)</f>
        <v>0</v>
      </c>
      <c r="L373" s="69">
        <f>SUMIF('PE2017'!$A$7:$A$619,'OP IFG'!B373,'PE2017'!$K$7:$K$619)</f>
        <v>0</v>
      </c>
      <c r="M373" s="69">
        <f>SUMIF('PE2017'!$A$7:$A$619,'OP IFG'!B373,'PE2017'!$L$7:$L$619)</f>
        <v>0</v>
      </c>
      <c r="N373" s="69">
        <f>SUMIF('PE2017'!$A$7:$A$619,'OP IFG'!B373,'PE2017'!$M$7:$M$619)</f>
        <v>0</v>
      </c>
      <c r="O373" s="69">
        <f>SUMIF('PE2017'!$A$7:$A$619,'OP IFG'!B373,'PE2017'!N$7:$N$619)</f>
        <v>0</v>
      </c>
      <c r="P373" s="69">
        <f>SUMIF('PE2017'!$A$7:$A$619,'OP IFG'!B363,'PE2017'!$O$7:$O$619)</f>
        <v>0</v>
      </c>
      <c r="Q373" s="70">
        <f>SUM(E373:P373)</f>
        <v>0</v>
      </c>
    </row>
    <row r="374" spans="1:19" s="54" customFormat="1" ht="17.25" customHeight="1">
      <c r="A374" s="82"/>
      <c r="B374" s="66" t="s">
        <v>472</v>
      </c>
      <c r="C374" s="110" t="s">
        <v>473</v>
      </c>
      <c r="D374" s="111"/>
      <c r="E374" s="71">
        <f t="shared" ref="E374:Q374" si="181">E375</f>
        <v>0</v>
      </c>
      <c r="F374" s="71">
        <f t="shared" si="181"/>
        <v>0</v>
      </c>
      <c r="G374" s="71">
        <f t="shared" si="181"/>
        <v>0</v>
      </c>
      <c r="H374" s="71">
        <f t="shared" si="181"/>
        <v>0</v>
      </c>
      <c r="I374" s="71">
        <f t="shared" si="181"/>
        <v>0</v>
      </c>
      <c r="J374" s="71">
        <f t="shared" si="181"/>
        <v>0</v>
      </c>
      <c r="K374" s="71">
        <f t="shared" si="181"/>
        <v>0</v>
      </c>
      <c r="L374" s="71">
        <f t="shared" si="181"/>
        <v>0</v>
      </c>
      <c r="M374" s="71">
        <f t="shared" si="181"/>
        <v>0</v>
      </c>
      <c r="N374" s="71">
        <f t="shared" si="181"/>
        <v>0</v>
      </c>
      <c r="O374" s="71">
        <f t="shared" si="181"/>
        <v>0</v>
      </c>
      <c r="P374" s="71">
        <f t="shared" si="181"/>
        <v>0</v>
      </c>
      <c r="Q374" s="71">
        <f t="shared" si="181"/>
        <v>0</v>
      </c>
    </row>
    <row r="375" spans="1:19" ht="17.25" customHeight="1">
      <c r="B375" s="68" t="s">
        <v>474</v>
      </c>
      <c r="C375" s="108" t="s">
        <v>475</v>
      </c>
      <c r="D375" s="109"/>
      <c r="E375" s="69">
        <f>SUMIF('PE2017'!$A$7:$A$619,'OP IFG'!B375,'PE2017'!$D$7:$D$619)</f>
        <v>0</v>
      </c>
      <c r="F375" s="69">
        <f>SUMIF('PE2017'!$A$7:$A$619,'OP IFG'!B375,'PE2017'!$E$7:$E$619)</f>
        <v>0</v>
      </c>
      <c r="G375" s="69">
        <f>SUMIF('PE2017'!$A$7:$A$619,'OP IFG'!B375,'PE2017'!$F$7:$F$619)</f>
        <v>0</v>
      </c>
      <c r="H375" s="69">
        <f>SUMIF('PE2017'!$A$7:$A$619,'OP IFG'!B375,'PE2017'!$G$7:$G$619)</f>
        <v>0</v>
      </c>
      <c r="I375" s="69">
        <f>SUMIF('PE2017'!$A$7:$A$619,'OP IFG'!B375,'PE2017'!$H$7:$H$619)</f>
        <v>0</v>
      </c>
      <c r="J375" s="69">
        <f>SUMIF('PE2017'!$A$7:$A$619,'OP IFG'!B375,'PE2017'!$I$7:$I$619)</f>
        <v>0</v>
      </c>
      <c r="K375" s="69">
        <f>SUMIF('PE2017'!$A$7:$A$619,'OP IFG'!B375,'PE2017'!$J$7:$J$619)</f>
        <v>0</v>
      </c>
      <c r="L375" s="69">
        <f>SUMIF('PE2017'!$A$7:$A$619,'OP IFG'!B375,'PE2017'!$K$7:$K$619)</f>
        <v>0</v>
      </c>
      <c r="M375" s="69">
        <f>SUMIF('PE2017'!$A$7:$A$619,'OP IFG'!B375,'PE2017'!$L$7:$L$619)</f>
        <v>0</v>
      </c>
      <c r="N375" s="69">
        <f>SUMIF('PE2017'!$A$7:$A$619,'OP IFG'!B375,'PE2017'!$M$7:$M$619)</f>
        <v>0</v>
      </c>
      <c r="O375" s="69">
        <f>SUMIF('PE2017'!$A$7:$A$619,'OP IFG'!B375,'PE2017'!N$7:$N$619)</f>
        <v>0</v>
      </c>
      <c r="P375" s="69">
        <f>SUMIF('PE2017'!$A$7:$A$619,'OP IFG'!B365,'PE2017'!$O$7:$O$619)</f>
        <v>0</v>
      </c>
      <c r="Q375" s="70">
        <f>SUM(E375:P375)</f>
        <v>0</v>
      </c>
    </row>
    <row r="376" spans="1:19" s="54" customFormat="1" ht="17.25" customHeight="1">
      <c r="A376" s="82"/>
      <c r="B376" s="66">
        <v>589</v>
      </c>
      <c r="C376" s="110" t="s">
        <v>476</v>
      </c>
      <c r="D376" s="111"/>
      <c r="E376" s="71">
        <f t="shared" ref="E376:Q376" si="182">E377</f>
        <v>0</v>
      </c>
      <c r="F376" s="71">
        <f t="shared" si="182"/>
        <v>0</v>
      </c>
      <c r="G376" s="71">
        <f t="shared" si="182"/>
        <v>0</v>
      </c>
      <c r="H376" s="71">
        <f t="shared" si="182"/>
        <v>0</v>
      </c>
      <c r="I376" s="71">
        <f t="shared" si="182"/>
        <v>0</v>
      </c>
      <c r="J376" s="71">
        <f t="shared" si="182"/>
        <v>0</v>
      </c>
      <c r="K376" s="71">
        <f t="shared" si="182"/>
        <v>0</v>
      </c>
      <c r="L376" s="71">
        <f t="shared" si="182"/>
        <v>0</v>
      </c>
      <c r="M376" s="71">
        <f t="shared" si="182"/>
        <v>0</v>
      </c>
      <c r="N376" s="71">
        <f t="shared" si="182"/>
        <v>0</v>
      </c>
      <c r="O376" s="71">
        <f t="shared" si="182"/>
        <v>0</v>
      </c>
      <c r="P376" s="71">
        <f t="shared" si="182"/>
        <v>0</v>
      </c>
      <c r="Q376" s="71">
        <f t="shared" si="182"/>
        <v>0</v>
      </c>
    </row>
    <row r="377" spans="1:19" ht="17.25" customHeight="1">
      <c r="B377" s="68">
        <v>58901</v>
      </c>
      <c r="C377" s="108" t="s">
        <v>477</v>
      </c>
      <c r="D377" s="109"/>
      <c r="E377" s="69">
        <f>SUMIF('PE2017'!$A$7:$A$619,'OP IFG'!B377,'PE2017'!$D$7:$D$619)</f>
        <v>0</v>
      </c>
      <c r="F377" s="69">
        <f>SUMIF('PE2017'!$A$7:$A$619,'OP IFG'!B377,'PE2017'!$E$7:$E$619)</f>
        <v>0</v>
      </c>
      <c r="G377" s="69">
        <f>SUMIF('PE2017'!$A$7:$A$619,'OP IFG'!B377,'PE2017'!$F$7:$F$619)</f>
        <v>0</v>
      </c>
      <c r="H377" s="69">
        <f>SUMIF('PE2017'!$A$7:$A$619,'OP IFG'!B377,'PE2017'!$G$7:$G$619)</f>
        <v>0</v>
      </c>
      <c r="I377" s="69">
        <f>SUMIF('PE2017'!$A$7:$A$619,'OP IFG'!B377,'PE2017'!$H$7:$H$619)</f>
        <v>0</v>
      </c>
      <c r="J377" s="69">
        <f>SUMIF('PE2017'!$A$7:$A$619,'OP IFG'!B377,'PE2017'!$I$7:$I$619)</f>
        <v>0</v>
      </c>
      <c r="K377" s="69">
        <f>SUMIF('PE2017'!$A$7:$A$619,'OP IFG'!B377,'PE2017'!$J$7:$J$619)</f>
        <v>0</v>
      </c>
      <c r="L377" s="69">
        <f>SUMIF('PE2017'!$A$7:$A$619,'OP IFG'!B377,'PE2017'!$K$7:$K$619)</f>
        <v>0</v>
      </c>
      <c r="M377" s="69">
        <f>SUMIF('PE2017'!$A$7:$A$619,'OP IFG'!B377,'PE2017'!$L$7:$L$619)</f>
        <v>0</v>
      </c>
      <c r="N377" s="69">
        <f>SUMIF('PE2017'!$A$7:$A$619,'OP IFG'!B377,'PE2017'!$M$7:$M$619)</f>
        <v>0</v>
      </c>
      <c r="O377" s="69">
        <f>SUMIF('PE2017'!$A$7:$A$619,'OP IFG'!B377,'PE2017'!N$7:$N$619)</f>
        <v>0</v>
      </c>
      <c r="P377" s="69">
        <f>SUMIF('PE2017'!$A$7:$A$619,'OP IFG'!B367,'PE2017'!$O$7:$O$619)</f>
        <v>0</v>
      </c>
      <c r="Q377" s="70">
        <f>SUM(E377:P377)</f>
        <v>0</v>
      </c>
    </row>
    <row r="378" spans="1:19" s="54" customFormat="1" ht="17.25" customHeight="1">
      <c r="A378" s="82"/>
      <c r="B378" s="66">
        <v>5900</v>
      </c>
      <c r="C378" s="110" t="s">
        <v>478</v>
      </c>
      <c r="D378" s="111"/>
      <c r="E378" s="71">
        <f t="shared" ref="E378:Q379" si="183">E379</f>
        <v>0</v>
      </c>
      <c r="F378" s="71">
        <f t="shared" si="183"/>
        <v>0</v>
      </c>
      <c r="G378" s="71">
        <f t="shared" si="183"/>
        <v>0</v>
      </c>
      <c r="H378" s="71">
        <f t="shared" si="183"/>
        <v>0</v>
      </c>
      <c r="I378" s="71">
        <f t="shared" si="183"/>
        <v>0</v>
      </c>
      <c r="J378" s="71">
        <f t="shared" si="183"/>
        <v>0</v>
      </c>
      <c r="K378" s="71">
        <f t="shared" si="183"/>
        <v>0</v>
      </c>
      <c r="L378" s="71">
        <f t="shared" si="183"/>
        <v>0</v>
      </c>
      <c r="M378" s="71">
        <f t="shared" si="183"/>
        <v>0</v>
      </c>
      <c r="N378" s="71">
        <f t="shared" si="183"/>
        <v>0</v>
      </c>
      <c r="O378" s="71">
        <f t="shared" si="183"/>
        <v>0</v>
      </c>
      <c r="P378" s="71">
        <f t="shared" si="183"/>
        <v>0</v>
      </c>
      <c r="Q378" s="71">
        <f t="shared" si="183"/>
        <v>0</v>
      </c>
    </row>
    <row r="379" spans="1:19" s="54" customFormat="1" ht="17.25" customHeight="1">
      <c r="A379" s="82"/>
      <c r="B379" s="66">
        <v>591</v>
      </c>
      <c r="C379" s="110" t="s">
        <v>479</v>
      </c>
      <c r="D379" s="111"/>
      <c r="E379" s="71">
        <f t="shared" si="183"/>
        <v>0</v>
      </c>
      <c r="F379" s="71">
        <f t="shared" si="183"/>
        <v>0</v>
      </c>
      <c r="G379" s="71">
        <f t="shared" si="183"/>
        <v>0</v>
      </c>
      <c r="H379" s="71">
        <f t="shared" si="183"/>
        <v>0</v>
      </c>
      <c r="I379" s="71">
        <f t="shared" si="183"/>
        <v>0</v>
      </c>
      <c r="J379" s="71">
        <f t="shared" si="183"/>
        <v>0</v>
      </c>
      <c r="K379" s="71">
        <f t="shared" si="183"/>
        <v>0</v>
      </c>
      <c r="L379" s="71">
        <f t="shared" si="183"/>
        <v>0</v>
      </c>
      <c r="M379" s="71">
        <f t="shared" si="183"/>
        <v>0</v>
      </c>
      <c r="N379" s="71">
        <f t="shared" si="183"/>
        <v>0</v>
      </c>
      <c r="O379" s="71">
        <f t="shared" si="183"/>
        <v>0</v>
      </c>
      <c r="P379" s="71">
        <f t="shared" si="183"/>
        <v>0</v>
      </c>
      <c r="Q379" s="71">
        <f t="shared" si="183"/>
        <v>0</v>
      </c>
    </row>
    <row r="380" spans="1:19" ht="17.25" customHeight="1">
      <c r="B380" s="68">
        <v>59101</v>
      </c>
      <c r="C380" s="108" t="s">
        <v>480</v>
      </c>
      <c r="D380" s="109"/>
      <c r="E380" s="69">
        <f>SUMIF('PE2017'!$A$7:$A$619,'OP IFG'!B380,'PE2017'!$D$7:$D$619)</f>
        <v>0</v>
      </c>
      <c r="F380" s="69">
        <f>SUMIF('PE2017'!$A$7:$A$619,'OP IFG'!B380,'PE2017'!$E$7:$E$619)</f>
        <v>0</v>
      </c>
      <c r="G380" s="69">
        <f>SUMIF('PE2017'!$A$7:$A$619,'OP IFG'!B380,'PE2017'!$F$7:$F$619)</f>
        <v>0</v>
      </c>
      <c r="H380" s="69">
        <f>SUMIF('PE2017'!$A$7:$A$619,'OP IFG'!B380,'PE2017'!$G$7:$G$619)</f>
        <v>0</v>
      </c>
      <c r="I380" s="69">
        <f>SUMIF('PE2017'!$A$7:$A$619,'OP IFG'!B380,'PE2017'!$H$7:$H$619)</f>
        <v>0</v>
      </c>
      <c r="J380" s="69">
        <f>SUMIF('PE2017'!$A$7:$A$619,'OP IFG'!B380,'PE2017'!$I$7:$I$619)</f>
        <v>0</v>
      </c>
      <c r="K380" s="69">
        <f>SUMIF('PE2017'!$A$7:$A$619,'OP IFG'!B380,'PE2017'!$J$7:$J$619)</f>
        <v>0</v>
      </c>
      <c r="L380" s="69">
        <f>SUMIF('PE2017'!$A$7:$A$619,'OP IFG'!B380,'PE2017'!$K$7:$K$619)</f>
        <v>0</v>
      </c>
      <c r="M380" s="69">
        <f>SUMIF('PE2017'!$A$7:$A$619,'OP IFG'!B380,'PE2017'!$L$7:$L$619)</f>
        <v>0</v>
      </c>
      <c r="N380" s="69">
        <f>SUMIF('PE2017'!$A$7:$A$619,'OP IFG'!B380,'PE2017'!$M$7:$M$619)</f>
        <v>0</v>
      </c>
      <c r="O380" s="69">
        <f>SUMIF('PE2017'!$A$7:$A$619,'OP IFG'!B380,'PE2017'!N$7:$N$619)</f>
        <v>0</v>
      </c>
      <c r="P380" s="69">
        <f>SUMIF('PE2017'!$A$7:$A$619,'OP IFG'!B370,'PE2017'!$O$7:$O$619)</f>
        <v>0</v>
      </c>
      <c r="Q380" s="70">
        <f>SUM(E380:P380)</f>
        <v>0</v>
      </c>
    </row>
    <row r="381" spans="1:19" s="64" customFormat="1" ht="17.25" customHeight="1">
      <c r="A381" s="85"/>
      <c r="B381" s="62">
        <v>6000</v>
      </c>
      <c r="C381" s="114" t="s">
        <v>481</v>
      </c>
      <c r="D381" s="114"/>
      <c r="E381" s="73">
        <f t="shared" ref="E381:Q381" si="184">E382+E506+E608</f>
        <v>0</v>
      </c>
      <c r="F381" s="73">
        <f t="shared" si="184"/>
        <v>0</v>
      </c>
      <c r="G381" s="73">
        <f t="shared" si="184"/>
        <v>0</v>
      </c>
      <c r="H381" s="73">
        <f t="shared" si="184"/>
        <v>0</v>
      </c>
      <c r="I381" s="73">
        <f t="shared" si="184"/>
        <v>0</v>
      </c>
      <c r="J381" s="73">
        <f t="shared" si="184"/>
        <v>0</v>
      </c>
      <c r="K381" s="73">
        <f t="shared" si="184"/>
        <v>0</v>
      </c>
      <c r="L381" s="73">
        <f t="shared" si="184"/>
        <v>0</v>
      </c>
      <c r="M381" s="73">
        <f t="shared" si="184"/>
        <v>0</v>
      </c>
      <c r="N381" s="73">
        <f t="shared" si="184"/>
        <v>0</v>
      </c>
      <c r="O381" s="73">
        <f t="shared" si="184"/>
        <v>0</v>
      </c>
      <c r="P381" s="73">
        <f t="shared" si="184"/>
        <v>0</v>
      </c>
      <c r="Q381" s="73">
        <f t="shared" si="184"/>
        <v>0</v>
      </c>
      <c r="R381" s="74"/>
      <c r="S381" s="74"/>
    </row>
    <row r="382" spans="1:19" s="54" customFormat="1" ht="17.25" customHeight="1">
      <c r="A382" s="82"/>
      <c r="B382" s="66">
        <v>6100</v>
      </c>
      <c r="C382" s="110" t="s">
        <v>482</v>
      </c>
      <c r="D382" s="110"/>
      <c r="E382" s="73">
        <f t="shared" ref="E382:Q382" si="185">E383+E399+E423+E438+E464+E479+E489+E499</f>
        <v>0</v>
      </c>
      <c r="F382" s="73">
        <f t="shared" si="185"/>
        <v>0</v>
      </c>
      <c r="G382" s="73">
        <f t="shared" si="185"/>
        <v>0</v>
      </c>
      <c r="H382" s="73">
        <f t="shared" si="185"/>
        <v>0</v>
      </c>
      <c r="I382" s="73">
        <f t="shared" si="185"/>
        <v>0</v>
      </c>
      <c r="J382" s="73">
        <f t="shared" si="185"/>
        <v>0</v>
      </c>
      <c r="K382" s="73">
        <f t="shared" si="185"/>
        <v>0</v>
      </c>
      <c r="L382" s="73">
        <f t="shared" si="185"/>
        <v>0</v>
      </c>
      <c r="M382" s="73">
        <f t="shared" si="185"/>
        <v>0</v>
      </c>
      <c r="N382" s="73">
        <f t="shared" si="185"/>
        <v>0</v>
      </c>
      <c r="O382" s="73">
        <f t="shared" si="185"/>
        <v>0</v>
      </c>
      <c r="P382" s="73">
        <f t="shared" si="185"/>
        <v>0</v>
      </c>
      <c r="Q382" s="73">
        <f t="shared" si="185"/>
        <v>0</v>
      </c>
      <c r="R382" s="74"/>
      <c r="S382" s="74"/>
    </row>
    <row r="383" spans="1:19" s="54" customFormat="1" ht="17.25" customHeight="1">
      <c r="A383" s="82"/>
      <c r="B383" s="66">
        <v>611</v>
      </c>
      <c r="C383" s="110" t="s">
        <v>483</v>
      </c>
      <c r="D383" s="111"/>
      <c r="E383" s="73">
        <f t="shared" ref="E383:Q383" si="186">SUM(E384:E398)</f>
        <v>0</v>
      </c>
      <c r="F383" s="73">
        <f t="shared" si="186"/>
        <v>0</v>
      </c>
      <c r="G383" s="73">
        <f t="shared" si="186"/>
        <v>0</v>
      </c>
      <c r="H383" s="73">
        <f t="shared" si="186"/>
        <v>0</v>
      </c>
      <c r="I383" s="73">
        <f t="shared" si="186"/>
        <v>0</v>
      </c>
      <c r="J383" s="73">
        <f t="shared" si="186"/>
        <v>0</v>
      </c>
      <c r="K383" s="73">
        <f t="shared" si="186"/>
        <v>0</v>
      </c>
      <c r="L383" s="73">
        <f t="shared" si="186"/>
        <v>0</v>
      </c>
      <c r="M383" s="73">
        <f t="shared" si="186"/>
        <v>0</v>
      </c>
      <c r="N383" s="73">
        <f t="shared" si="186"/>
        <v>0</v>
      </c>
      <c r="O383" s="73">
        <f t="shared" si="186"/>
        <v>0</v>
      </c>
      <c r="P383" s="73">
        <f t="shared" si="186"/>
        <v>0</v>
      </c>
      <c r="Q383" s="73">
        <f t="shared" si="186"/>
        <v>0</v>
      </c>
      <c r="R383" s="74"/>
      <c r="S383" s="74"/>
    </row>
    <row r="384" spans="1:19" ht="17.25" customHeight="1">
      <c r="B384" s="68">
        <v>61101</v>
      </c>
      <c r="C384" s="108" t="s">
        <v>484</v>
      </c>
      <c r="D384" s="109"/>
      <c r="E384" s="69">
        <f>SUMIF('PE2017'!$A$7:$A$619,'OP IFG'!B384,'PE2017'!$D$7:$D$619)</f>
        <v>0</v>
      </c>
      <c r="F384" s="69">
        <f>SUMIF('PE2017'!$A$7:$A$619,'OP IFG'!B384,'PE2017'!$E$7:$E$619)</f>
        <v>0</v>
      </c>
      <c r="G384" s="69">
        <f>SUMIF('PE2017'!$A$7:$A$619,'OP IFG'!B384,'PE2017'!$F$7:$F$619)</f>
        <v>0</v>
      </c>
      <c r="H384" s="69">
        <f>SUMIF('PE2017'!$A$7:$A$619,'OP IFG'!B384,'PE2017'!$G$7:$G$619)</f>
        <v>0</v>
      </c>
      <c r="I384" s="69">
        <f>SUMIF('PE2017'!$A$7:$A$619,'OP IFG'!B384,'PE2017'!$H$7:$H$619)</f>
        <v>0</v>
      </c>
      <c r="J384" s="69">
        <f>SUMIF('PE2017'!$A$7:$A$619,'OP IFG'!B384,'PE2017'!$I$7:$I$619)</f>
        <v>0</v>
      </c>
      <c r="K384" s="69">
        <f>SUMIF('PE2017'!$A$7:$A$619,'OP IFG'!B384,'PE2017'!$J$7:$J$619)</f>
        <v>0</v>
      </c>
      <c r="L384" s="69">
        <f>SUMIF('PE2017'!$A$7:$A$619,'OP IFG'!B384,'PE2017'!$K$7:$K$619)</f>
        <v>0</v>
      </c>
      <c r="M384" s="69">
        <f>SUMIF('PE2017'!$A$7:$A$619,'OP IFG'!B384,'PE2017'!$L$7:$L$619)</f>
        <v>0</v>
      </c>
      <c r="N384" s="69">
        <f>SUMIF('PE2017'!$A$7:$A$619,'OP IFG'!B384,'PE2017'!$M$7:$M$619)</f>
        <v>0</v>
      </c>
      <c r="O384" s="69">
        <f>SUMIF('PE2017'!$A$7:$A$619,'OP IFG'!B384,'PE2017'!N$7:$N$619)</f>
        <v>0</v>
      </c>
      <c r="P384" s="69">
        <f>SUMIF('PE2017'!$A$7:$A$619,'OP IFG'!B374,'PE2017'!$O$7:$O$619)</f>
        <v>0</v>
      </c>
      <c r="Q384" s="70">
        <f t="shared" ref="Q384:Q398" si="187">SUM(E384:P384)</f>
        <v>0</v>
      </c>
      <c r="R384" s="75"/>
      <c r="S384" s="75"/>
    </row>
    <row r="385" spans="1:19" ht="17.25" customHeight="1">
      <c r="B385" s="68">
        <v>61102</v>
      </c>
      <c r="C385" s="108" t="s">
        <v>485</v>
      </c>
      <c r="D385" s="109"/>
      <c r="E385" s="69">
        <f>SUMIF('PE2017'!$A$7:$A$619,'OP IFG'!B385,'PE2017'!$D$7:$D$619)</f>
        <v>0</v>
      </c>
      <c r="F385" s="69">
        <f>SUMIF('PE2017'!$A$7:$A$619,'OP IFG'!B385,'PE2017'!$E$7:$E$619)</f>
        <v>0</v>
      </c>
      <c r="G385" s="69">
        <f>SUMIF('PE2017'!$A$7:$A$619,'OP IFG'!B385,'PE2017'!$F$7:$F$619)</f>
        <v>0</v>
      </c>
      <c r="H385" s="69">
        <f>SUMIF('PE2017'!$A$7:$A$619,'OP IFG'!B385,'PE2017'!$G$7:$G$619)</f>
        <v>0</v>
      </c>
      <c r="I385" s="69">
        <f>SUMIF('PE2017'!$A$7:$A$619,'OP IFG'!B385,'PE2017'!$H$7:$H$619)</f>
        <v>0</v>
      </c>
      <c r="J385" s="69">
        <f>SUMIF('PE2017'!$A$7:$A$619,'OP IFG'!B385,'PE2017'!$I$7:$I$619)</f>
        <v>0</v>
      </c>
      <c r="K385" s="69">
        <f>SUMIF('PE2017'!$A$7:$A$619,'OP IFG'!B385,'PE2017'!$J$7:$J$619)</f>
        <v>0</v>
      </c>
      <c r="L385" s="69">
        <f>SUMIF('PE2017'!$A$7:$A$619,'OP IFG'!B385,'PE2017'!$K$7:$K$619)</f>
        <v>0</v>
      </c>
      <c r="M385" s="69">
        <f>SUMIF('PE2017'!$A$7:$A$619,'OP IFG'!B385,'PE2017'!$L$7:$L$619)</f>
        <v>0</v>
      </c>
      <c r="N385" s="69">
        <f>SUMIF('PE2017'!$A$7:$A$619,'OP IFG'!B385,'PE2017'!$M$7:$M$619)</f>
        <v>0</v>
      </c>
      <c r="O385" s="69">
        <f>SUMIF('PE2017'!$A$7:$A$619,'OP IFG'!B385,'PE2017'!N$7:$N$619)</f>
        <v>0</v>
      </c>
      <c r="P385" s="69">
        <f>SUMIF('PE2017'!$A$7:$A$619,'OP IFG'!B375,'PE2017'!$O$7:$O$619)</f>
        <v>0</v>
      </c>
      <c r="Q385" s="70">
        <f t="shared" si="187"/>
        <v>0</v>
      </c>
      <c r="R385" s="75"/>
      <c r="S385" s="75"/>
    </row>
    <row r="386" spans="1:19" ht="17.25" customHeight="1">
      <c r="B386" s="68">
        <v>61103</v>
      </c>
      <c r="C386" s="108" t="s">
        <v>486</v>
      </c>
      <c r="D386" s="109"/>
      <c r="E386" s="69">
        <f>SUMIF('PE2017'!$A$7:$A$619,'OP IFG'!B386,'PE2017'!$D$7:$D$619)</f>
        <v>0</v>
      </c>
      <c r="F386" s="69">
        <f>SUMIF('PE2017'!$A$7:$A$619,'OP IFG'!B386,'PE2017'!$E$7:$E$619)</f>
        <v>0</v>
      </c>
      <c r="G386" s="69">
        <f>SUMIF('PE2017'!$A$7:$A$619,'OP IFG'!B386,'PE2017'!$F$7:$F$619)</f>
        <v>0</v>
      </c>
      <c r="H386" s="69">
        <f>SUMIF('PE2017'!$A$7:$A$619,'OP IFG'!B386,'PE2017'!$G$7:$G$619)</f>
        <v>0</v>
      </c>
      <c r="I386" s="69">
        <f>SUMIF('PE2017'!$A$7:$A$619,'OP IFG'!B386,'PE2017'!$H$7:$H$619)</f>
        <v>0</v>
      </c>
      <c r="J386" s="69">
        <f>SUMIF('PE2017'!$A$7:$A$619,'OP IFG'!B386,'PE2017'!$I$7:$I$619)</f>
        <v>0</v>
      </c>
      <c r="K386" s="69">
        <f>SUMIF('PE2017'!$A$7:$A$619,'OP IFG'!B386,'PE2017'!$J$7:$J$619)</f>
        <v>0</v>
      </c>
      <c r="L386" s="69">
        <f>SUMIF('PE2017'!$A$7:$A$619,'OP IFG'!B386,'PE2017'!$K$7:$K$619)</f>
        <v>0</v>
      </c>
      <c r="M386" s="69">
        <f>SUMIF('PE2017'!$A$7:$A$619,'OP IFG'!B386,'PE2017'!$L$7:$L$619)</f>
        <v>0</v>
      </c>
      <c r="N386" s="69">
        <f>SUMIF('PE2017'!$A$7:$A$619,'OP IFG'!B386,'PE2017'!$M$7:$M$619)</f>
        <v>0</v>
      </c>
      <c r="O386" s="69">
        <f>SUMIF('PE2017'!$A$7:$A$619,'OP IFG'!B386,'PE2017'!N$7:$N$619)</f>
        <v>0</v>
      </c>
      <c r="P386" s="69">
        <f>SUMIF('PE2017'!$A$7:$A$619,'OP IFG'!B376,'PE2017'!$O$7:$O$619)</f>
        <v>0</v>
      </c>
      <c r="Q386" s="70">
        <f t="shared" si="187"/>
        <v>0</v>
      </c>
      <c r="R386" s="75"/>
      <c r="S386" s="75"/>
    </row>
    <row r="387" spans="1:19" ht="17.25" customHeight="1">
      <c r="B387" s="68">
        <v>61104</v>
      </c>
      <c r="C387" s="108" t="s">
        <v>487</v>
      </c>
      <c r="D387" s="109"/>
      <c r="E387" s="69">
        <f>SUMIF('PE2017'!$A$7:$A$619,'OP IFG'!B387,'PE2017'!$D$7:$D$619)</f>
        <v>0</v>
      </c>
      <c r="F387" s="69">
        <f>SUMIF('PE2017'!$A$7:$A$619,'OP IFG'!B387,'PE2017'!$E$7:$E$619)</f>
        <v>0</v>
      </c>
      <c r="G387" s="69">
        <f>SUMIF('PE2017'!$A$7:$A$619,'OP IFG'!B387,'PE2017'!$F$7:$F$619)</f>
        <v>0</v>
      </c>
      <c r="H387" s="69">
        <f>SUMIF('PE2017'!$A$7:$A$619,'OP IFG'!B387,'PE2017'!$G$7:$G$619)</f>
        <v>0</v>
      </c>
      <c r="I387" s="69">
        <f>SUMIF('PE2017'!$A$7:$A$619,'OP IFG'!B387,'PE2017'!$H$7:$H$619)</f>
        <v>0</v>
      </c>
      <c r="J387" s="69">
        <f>SUMIF('PE2017'!$A$7:$A$619,'OP IFG'!B387,'PE2017'!$I$7:$I$619)</f>
        <v>0</v>
      </c>
      <c r="K387" s="69">
        <f>SUMIF('PE2017'!$A$7:$A$619,'OP IFG'!B387,'PE2017'!$J$7:$J$619)</f>
        <v>0</v>
      </c>
      <c r="L387" s="69">
        <f>SUMIF('PE2017'!$A$7:$A$619,'OP IFG'!B387,'PE2017'!$K$7:$K$619)</f>
        <v>0</v>
      </c>
      <c r="M387" s="69">
        <f>SUMIF('PE2017'!$A$7:$A$619,'OP IFG'!B387,'PE2017'!$L$7:$L$619)</f>
        <v>0</v>
      </c>
      <c r="N387" s="69">
        <f>SUMIF('PE2017'!$A$7:$A$619,'OP IFG'!B387,'PE2017'!$M$7:$M$619)</f>
        <v>0</v>
      </c>
      <c r="O387" s="69">
        <f>SUMIF('PE2017'!$A$7:$A$619,'OP IFG'!B387,'PE2017'!N$7:$N$619)</f>
        <v>0</v>
      </c>
      <c r="P387" s="69">
        <f>SUMIF('PE2017'!$A$7:$A$619,'OP IFG'!B377,'PE2017'!$O$7:$O$619)</f>
        <v>0</v>
      </c>
      <c r="Q387" s="70">
        <f t="shared" si="187"/>
        <v>0</v>
      </c>
      <c r="R387" s="75"/>
      <c r="S387" s="75"/>
    </row>
    <row r="388" spans="1:19" ht="17.25" customHeight="1">
      <c r="B388" s="68">
        <v>61105</v>
      </c>
      <c r="C388" s="108" t="s">
        <v>488</v>
      </c>
      <c r="D388" s="109"/>
      <c r="E388" s="69">
        <f>SUMIF('PE2017'!$A$7:$A$619,'OP IFG'!B388,'PE2017'!$D$7:$D$619)</f>
        <v>0</v>
      </c>
      <c r="F388" s="69">
        <f>SUMIF('PE2017'!$A$7:$A$619,'OP IFG'!B388,'PE2017'!$E$7:$E$619)</f>
        <v>0</v>
      </c>
      <c r="G388" s="69">
        <f>SUMIF('PE2017'!$A$7:$A$619,'OP IFG'!B388,'PE2017'!$F$7:$F$619)</f>
        <v>0</v>
      </c>
      <c r="H388" s="69">
        <f>SUMIF('PE2017'!$A$7:$A$619,'OP IFG'!B388,'PE2017'!$G$7:$G$619)</f>
        <v>0</v>
      </c>
      <c r="I388" s="69">
        <f>SUMIF('PE2017'!$A$7:$A$619,'OP IFG'!B388,'PE2017'!$H$7:$H$619)</f>
        <v>0</v>
      </c>
      <c r="J388" s="69">
        <f>SUMIF('PE2017'!$A$7:$A$619,'OP IFG'!B388,'PE2017'!$I$7:$I$619)</f>
        <v>0</v>
      </c>
      <c r="K388" s="69">
        <f>SUMIF('PE2017'!$A$7:$A$619,'OP IFG'!B388,'PE2017'!$J$7:$J$619)</f>
        <v>0</v>
      </c>
      <c r="L388" s="69">
        <f>SUMIF('PE2017'!$A$7:$A$619,'OP IFG'!B388,'PE2017'!$K$7:$K$619)</f>
        <v>0</v>
      </c>
      <c r="M388" s="69">
        <f>SUMIF('PE2017'!$A$7:$A$619,'OP IFG'!B388,'PE2017'!$L$7:$L$619)</f>
        <v>0</v>
      </c>
      <c r="N388" s="69">
        <f>SUMIF('PE2017'!$A$7:$A$619,'OP IFG'!B388,'PE2017'!$M$7:$M$619)</f>
        <v>0</v>
      </c>
      <c r="O388" s="69">
        <f>SUMIF('PE2017'!$A$7:$A$619,'OP IFG'!B388,'PE2017'!N$7:$N$619)</f>
        <v>0</v>
      </c>
      <c r="P388" s="69">
        <f>SUMIF('PE2017'!$A$7:$A$619,'OP IFG'!B378,'PE2017'!$O$7:$O$619)</f>
        <v>0</v>
      </c>
      <c r="Q388" s="70">
        <f t="shared" si="187"/>
        <v>0</v>
      </c>
      <c r="R388" s="75"/>
      <c r="S388" s="75"/>
    </row>
    <row r="389" spans="1:19" ht="17.25" customHeight="1">
      <c r="B389" s="68">
        <v>61106</v>
      </c>
      <c r="C389" s="108" t="s">
        <v>489</v>
      </c>
      <c r="D389" s="109"/>
      <c r="E389" s="69">
        <f>SUMIF('PE2017'!$A$7:$A$619,'OP IFG'!B389,'PE2017'!$D$7:$D$619)</f>
        <v>0</v>
      </c>
      <c r="F389" s="69">
        <f>SUMIF('PE2017'!$A$7:$A$619,'OP IFG'!B389,'PE2017'!$E$7:$E$619)</f>
        <v>0</v>
      </c>
      <c r="G389" s="69">
        <f>SUMIF('PE2017'!$A$7:$A$619,'OP IFG'!B389,'PE2017'!$F$7:$F$619)</f>
        <v>0</v>
      </c>
      <c r="H389" s="69">
        <f>SUMIF('PE2017'!$A$7:$A$619,'OP IFG'!B389,'PE2017'!$G$7:$G$619)</f>
        <v>0</v>
      </c>
      <c r="I389" s="69">
        <f>SUMIF('PE2017'!$A$7:$A$619,'OP IFG'!B389,'PE2017'!$H$7:$H$619)</f>
        <v>0</v>
      </c>
      <c r="J389" s="69">
        <f>SUMIF('PE2017'!$A$7:$A$619,'OP IFG'!B389,'PE2017'!$I$7:$I$619)</f>
        <v>0</v>
      </c>
      <c r="K389" s="69">
        <f>SUMIF('PE2017'!$A$7:$A$619,'OP IFG'!B389,'PE2017'!$J$7:$J$619)</f>
        <v>0</v>
      </c>
      <c r="L389" s="69">
        <f>SUMIF('PE2017'!$A$7:$A$619,'OP IFG'!B389,'PE2017'!$K$7:$K$619)</f>
        <v>0</v>
      </c>
      <c r="M389" s="69">
        <f>SUMIF('PE2017'!$A$7:$A$619,'OP IFG'!B389,'PE2017'!$L$7:$L$619)</f>
        <v>0</v>
      </c>
      <c r="N389" s="69">
        <f>SUMIF('PE2017'!$A$7:$A$619,'OP IFG'!B389,'PE2017'!$M$7:$M$619)</f>
        <v>0</v>
      </c>
      <c r="O389" s="69">
        <f>SUMIF('PE2017'!$A$7:$A$619,'OP IFG'!B389,'PE2017'!N$7:$N$619)</f>
        <v>0</v>
      </c>
      <c r="P389" s="69">
        <f>SUMIF('PE2017'!$A$7:$A$619,'OP IFG'!B379,'PE2017'!$O$7:$O$619)</f>
        <v>0</v>
      </c>
      <c r="Q389" s="70">
        <f t="shared" si="187"/>
        <v>0</v>
      </c>
      <c r="R389" s="75"/>
      <c r="S389" s="75"/>
    </row>
    <row r="390" spans="1:19" ht="17.25" customHeight="1">
      <c r="B390" s="68">
        <v>61107</v>
      </c>
      <c r="C390" s="108" t="s">
        <v>490</v>
      </c>
      <c r="D390" s="109"/>
      <c r="E390" s="69">
        <f>SUMIF('PE2017'!$A$7:$A$619,'OP IFG'!B390,'PE2017'!$D$7:$D$619)</f>
        <v>0</v>
      </c>
      <c r="F390" s="69">
        <f>SUMIF('PE2017'!$A$7:$A$619,'OP IFG'!B390,'PE2017'!$E$7:$E$619)</f>
        <v>0</v>
      </c>
      <c r="G390" s="69">
        <f>SUMIF('PE2017'!$A$7:$A$619,'OP IFG'!B390,'PE2017'!$F$7:$F$619)</f>
        <v>0</v>
      </c>
      <c r="H390" s="69">
        <f>SUMIF('PE2017'!$A$7:$A$619,'OP IFG'!B390,'PE2017'!$G$7:$G$619)</f>
        <v>0</v>
      </c>
      <c r="I390" s="69">
        <f>SUMIF('PE2017'!$A$7:$A$619,'OP IFG'!B390,'PE2017'!$H$7:$H$619)</f>
        <v>0</v>
      </c>
      <c r="J390" s="69">
        <f>SUMIF('PE2017'!$A$7:$A$619,'OP IFG'!B390,'PE2017'!$I$7:$I$619)</f>
        <v>0</v>
      </c>
      <c r="K390" s="69">
        <f>SUMIF('PE2017'!$A$7:$A$619,'OP IFG'!B390,'PE2017'!$J$7:$J$619)</f>
        <v>0</v>
      </c>
      <c r="L390" s="69">
        <f>SUMIF('PE2017'!$A$7:$A$619,'OP IFG'!B390,'PE2017'!$K$7:$K$619)</f>
        <v>0</v>
      </c>
      <c r="M390" s="69">
        <f>SUMIF('PE2017'!$A$7:$A$619,'OP IFG'!B390,'PE2017'!$L$7:$L$619)</f>
        <v>0</v>
      </c>
      <c r="N390" s="69">
        <f>SUMIF('PE2017'!$A$7:$A$619,'OP IFG'!B390,'PE2017'!$M$7:$M$619)</f>
        <v>0</v>
      </c>
      <c r="O390" s="69">
        <f>SUMIF('PE2017'!$A$7:$A$619,'OP IFG'!B390,'PE2017'!N$7:$N$619)</f>
        <v>0</v>
      </c>
      <c r="P390" s="69">
        <f>SUMIF('PE2017'!$A$7:$A$619,'OP IFG'!B380,'PE2017'!$O$7:$O$619)</f>
        <v>0</v>
      </c>
      <c r="Q390" s="70">
        <f t="shared" si="187"/>
        <v>0</v>
      </c>
      <c r="R390" s="75"/>
      <c r="S390" s="75"/>
    </row>
    <row r="391" spans="1:19" ht="17.25" customHeight="1">
      <c r="B391" s="68">
        <v>61108</v>
      </c>
      <c r="C391" s="108" t="s">
        <v>491</v>
      </c>
      <c r="D391" s="109"/>
      <c r="E391" s="69">
        <f>SUMIF('PE2017'!$A$7:$A$619,'OP IFG'!B391,'PE2017'!$D$7:$D$619)</f>
        <v>0</v>
      </c>
      <c r="F391" s="69">
        <f>SUMIF('PE2017'!$A$7:$A$619,'OP IFG'!B391,'PE2017'!$E$7:$E$619)</f>
        <v>0</v>
      </c>
      <c r="G391" s="69">
        <f>SUMIF('PE2017'!$A$7:$A$619,'OP IFG'!B391,'PE2017'!$F$7:$F$619)</f>
        <v>0</v>
      </c>
      <c r="H391" s="69">
        <f>SUMIF('PE2017'!$A$7:$A$619,'OP IFG'!B391,'PE2017'!$G$7:$G$619)</f>
        <v>0</v>
      </c>
      <c r="I391" s="69">
        <f>SUMIF('PE2017'!$A$7:$A$619,'OP IFG'!B391,'PE2017'!$H$7:$H$619)</f>
        <v>0</v>
      </c>
      <c r="J391" s="69">
        <f>SUMIF('PE2017'!$A$7:$A$619,'OP IFG'!B391,'PE2017'!$I$7:$I$619)</f>
        <v>0</v>
      </c>
      <c r="K391" s="69">
        <f>SUMIF('PE2017'!$A$7:$A$619,'OP IFG'!B391,'PE2017'!$J$7:$J$619)</f>
        <v>0</v>
      </c>
      <c r="L391" s="69">
        <f>SUMIF('PE2017'!$A$7:$A$619,'OP IFG'!B391,'PE2017'!$K$7:$K$619)</f>
        <v>0</v>
      </c>
      <c r="M391" s="69">
        <f>SUMIF('PE2017'!$A$7:$A$619,'OP IFG'!B391,'PE2017'!$L$7:$L$619)</f>
        <v>0</v>
      </c>
      <c r="N391" s="69">
        <f>SUMIF('PE2017'!$A$7:$A$619,'OP IFG'!B391,'PE2017'!$M$7:$M$619)</f>
        <v>0</v>
      </c>
      <c r="O391" s="69">
        <f>SUMIF('PE2017'!$A$7:$A$619,'OP IFG'!B391,'PE2017'!N$7:$N$619)</f>
        <v>0</v>
      </c>
      <c r="P391" s="69">
        <f>SUMIF('PE2017'!$A$7:$A$619,'OP IFG'!B381,'PE2017'!$O$7:$O$619)</f>
        <v>0</v>
      </c>
      <c r="Q391" s="70">
        <f t="shared" si="187"/>
        <v>0</v>
      </c>
      <c r="R391" s="75"/>
      <c r="S391" s="75"/>
    </row>
    <row r="392" spans="1:19" ht="17.25" customHeight="1">
      <c r="B392" s="68">
        <v>61109</v>
      </c>
      <c r="C392" s="108" t="s">
        <v>492</v>
      </c>
      <c r="D392" s="109"/>
      <c r="E392" s="69">
        <f>SUMIF('PE2017'!$A$7:$A$619,'OP IFG'!B392,'PE2017'!$D$7:$D$619)</f>
        <v>0</v>
      </c>
      <c r="F392" s="69">
        <f>SUMIF('PE2017'!$A$7:$A$619,'OP IFG'!B392,'PE2017'!$E$7:$E$619)</f>
        <v>0</v>
      </c>
      <c r="G392" s="69">
        <f>SUMIF('PE2017'!$A$7:$A$619,'OP IFG'!B392,'PE2017'!$F$7:$F$619)</f>
        <v>0</v>
      </c>
      <c r="H392" s="69">
        <f>SUMIF('PE2017'!$A$7:$A$619,'OP IFG'!B392,'PE2017'!$G$7:$G$619)</f>
        <v>0</v>
      </c>
      <c r="I392" s="69">
        <f>SUMIF('PE2017'!$A$7:$A$619,'OP IFG'!B392,'PE2017'!$H$7:$H$619)</f>
        <v>0</v>
      </c>
      <c r="J392" s="69">
        <f>SUMIF('PE2017'!$A$7:$A$619,'OP IFG'!B392,'PE2017'!$I$7:$I$619)</f>
        <v>0</v>
      </c>
      <c r="K392" s="69">
        <f>SUMIF('PE2017'!$A$7:$A$619,'OP IFG'!B392,'PE2017'!$J$7:$J$619)</f>
        <v>0</v>
      </c>
      <c r="L392" s="69">
        <f>SUMIF('PE2017'!$A$7:$A$619,'OP IFG'!B392,'PE2017'!$K$7:$K$619)</f>
        <v>0</v>
      </c>
      <c r="M392" s="69">
        <f>SUMIF('PE2017'!$A$7:$A$619,'OP IFG'!B392,'PE2017'!$L$7:$L$619)</f>
        <v>0</v>
      </c>
      <c r="N392" s="69">
        <f>SUMIF('PE2017'!$A$7:$A$619,'OP IFG'!B392,'PE2017'!$M$7:$M$619)</f>
        <v>0</v>
      </c>
      <c r="O392" s="69">
        <f>SUMIF('PE2017'!$A$7:$A$619,'OP IFG'!B392,'PE2017'!N$7:$N$619)</f>
        <v>0</v>
      </c>
      <c r="P392" s="69">
        <f>SUMIF('PE2017'!$A$7:$A$619,'OP IFG'!B382,'PE2017'!$O$7:$O$619)</f>
        <v>0</v>
      </c>
      <c r="Q392" s="70">
        <f t="shared" si="187"/>
        <v>0</v>
      </c>
      <c r="R392" s="75"/>
      <c r="S392" s="75"/>
    </row>
    <row r="393" spans="1:19" ht="17.25" customHeight="1">
      <c r="B393" s="68">
        <v>61110</v>
      </c>
      <c r="C393" s="108" t="s">
        <v>493</v>
      </c>
      <c r="D393" s="109"/>
      <c r="E393" s="69">
        <f>SUMIF('PE2017'!$A$7:$A$619,'OP IFG'!B393,'PE2017'!$D$7:$D$619)</f>
        <v>0</v>
      </c>
      <c r="F393" s="69">
        <f>SUMIF('PE2017'!$A$7:$A$619,'OP IFG'!B393,'PE2017'!$E$7:$E$619)</f>
        <v>0</v>
      </c>
      <c r="G393" s="69">
        <f>SUMIF('PE2017'!$A$7:$A$619,'OP IFG'!B393,'PE2017'!$F$7:$F$619)</f>
        <v>0</v>
      </c>
      <c r="H393" s="69">
        <f>SUMIF('PE2017'!$A$7:$A$619,'OP IFG'!B393,'PE2017'!$G$7:$G$619)</f>
        <v>0</v>
      </c>
      <c r="I393" s="69">
        <f>SUMIF('PE2017'!$A$7:$A$619,'OP IFG'!B393,'PE2017'!$H$7:$H$619)</f>
        <v>0</v>
      </c>
      <c r="J393" s="69">
        <f>SUMIF('PE2017'!$A$7:$A$619,'OP IFG'!B393,'PE2017'!$I$7:$I$619)</f>
        <v>0</v>
      </c>
      <c r="K393" s="69">
        <f>SUMIF('PE2017'!$A$7:$A$619,'OP IFG'!B393,'PE2017'!$J$7:$J$619)</f>
        <v>0</v>
      </c>
      <c r="L393" s="69">
        <f>SUMIF('PE2017'!$A$7:$A$619,'OP IFG'!B393,'PE2017'!$K$7:$K$619)</f>
        <v>0</v>
      </c>
      <c r="M393" s="69">
        <f>SUMIF('PE2017'!$A$7:$A$619,'OP IFG'!B393,'PE2017'!$L$7:$L$619)</f>
        <v>0</v>
      </c>
      <c r="N393" s="69">
        <f>SUMIF('PE2017'!$A$7:$A$619,'OP IFG'!B393,'PE2017'!$M$7:$M$619)</f>
        <v>0</v>
      </c>
      <c r="O393" s="69">
        <f>SUMIF('PE2017'!$A$7:$A$619,'OP IFG'!B393,'PE2017'!N$7:$N$619)</f>
        <v>0</v>
      </c>
      <c r="P393" s="69">
        <f>SUMIF('PE2017'!$A$7:$A$619,'OP IFG'!B383,'PE2017'!$O$7:$O$619)</f>
        <v>0</v>
      </c>
      <c r="Q393" s="70">
        <f t="shared" si="187"/>
        <v>0</v>
      </c>
      <c r="R393" s="75"/>
      <c r="S393" s="75"/>
    </row>
    <row r="394" spans="1:19" ht="17.25" customHeight="1">
      <c r="B394" s="68">
        <v>61111</v>
      </c>
      <c r="C394" s="108" t="s">
        <v>494</v>
      </c>
      <c r="D394" s="109"/>
      <c r="E394" s="69">
        <f>SUMIF('PE2017'!$A$7:$A$619,'OP IFG'!B394,'PE2017'!$D$7:$D$619)</f>
        <v>0</v>
      </c>
      <c r="F394" s="69">
        <f>SUMIF('PE2017'!$A$7:$A$619,'OP IFG'!B394,'PE2017'!$E$7:$E$619)</f>
        <v>0</v>
      </c>
      <c r="G394" s="69">
        <f>SUMIF('PE2017'!$A$7:$A$619,'OP IFG'!B394,'PE2017'!$F$7:$F$619)</f>
        <v>0</v>
      </c>
      <c r="H394" s="69">
        <f>SUMIF('PE2017'!$A$7:$A$619,'OP IFG'!B394,'PE2017'!$G$7:$G$619)</f>
        <v>0</v>
      </c>
      <c r="I394" s="69">
        <f>SUMIF('PE2017'!$A$7:$A$619,'OP IFG'!B394,'PE2017'!$H$7:$H$619)</f>
        <v>0</v>
      </c>
      <c r="J394" s="69">
        <f>SUMIF('PE2017'!$A$7:$A$619,'OP IFG'!B394,'PE2017'!$I$7:$I$619)</f>
        <v>0</v>
      </c>
      <c r="K394" s="69">
        <f>SUMIF('PE2017'!$A$7:$A$619,'OP IFG'!B394,'PE2017'!$J$7:$J$619)</f>
        <v>0</v>
      </c>
      <c r="L394" s="69">
        <f>SUMIF('PE2017'!$A$7:$A$619,'OP IFG'!B394,'PE2017'!$K$7:$K$619)</f>
        <v>0</v>
      </c>
      <c r="M394" s="69">
        <f>SUMIF('PE2017'!$A$7:$A$619,'OP IFG'!B394,'PE2017'!$L$7:$L$619)</f>
        <v>0</v>
      </c>
      <c r="N394" s="69">
        <f>SUMIF('PE2017'!$A$7:$A$619,'OP IFG'!B394,'PE2017'!$M$7:$M$619)</f>
        <v>0</v>
      </c>
      <c r="O394" s="69">
        <f>SUMIF('PE2017'!$A$7:$A$619,'OP IFG'!B394,'PE2017'!N$7:$N$619)</f>
        <v>0</v>
      </c>
      <c r="P394" s="69">
        <f>SUMIF('PE2017'!$A$7:$A$619,'OP IFG'!B384,'PE2017'!$O$7:$O$619)</f>
        <v>0</v>
      </c>
      <c r="Q394" s="70">
        <f t="shared" si="187"/>
        <v>0</v>
      </c>
      <c r="R394" s="75"/>
      <c r="S394" s="75"/>
    </row>
    <row r="395" spans="1:19" ht="17.25" customHeight="1">
      <c r="B395" s="68">
        <v>61112</v>
      </c>
      <c r="C395" s="108" t="s">
        <v>495</v>
      </c>
      <c r="D395" s="109"/>
      <c r="E395" s="69">
        <f>SUMIF('PE2017'!$A$7:$A$619,'OP IFG'!B395,'PE2017'!$D$7:$D$619)</f>
        <v>0</v>
      </c>
      <c r="F395" s="69">
        <f>SUMIF('PE2017'!$A$7:$A$619,'OP IFG'!B395,'PE2017'!$E$7:$E$619)</f>
        <v>0</v>
      </c>
      <c r="G395" s="69">
        <f>SUMIF('PE2017'!$A$7:$A$619,'OP IFG'!B395,'PE2017'!$F$7:$F$619)</f>
        <v>0</v>
      </c>
      <c r="H395" s="69">
        <f>SUMIF('PE2017'!$A$7:$A$619,'OP IFG'!B395,'PE2017'!$G$7:$G$619)</f>
        <v>0</v>
      </c>
      <c r="I395" s="69">
        <f>SUMIF('PE2017'!$A$7:$A$619,'OP IFG'!B395,'PE2017'!$H$7:$H$619)</f>
        <v>0</v>
      </c>
      <c r="J395" s="69">
        <f>SUMIF('PE2017'!$A$7:$A$619,'OP IFG'!B395,'PE2017'!$I$7:$I$619)</f>
        <v>0</v>
      </c>
      <c r="K395" s="69">
        <f>SUMIF('PE2017'!$A$7:$A$619,'OP IFG'!B395,'PE2017'!$J$7:$J$619)</f>
        <v>0</v>
      </c>
      <c r="L395" s="69">
        <f>SUMIF('PE2017'!$A$7:$A$619,'OP IFG'!B395,'PE2017'!$K$7:$K$619)</f>
        <v>0</v>
      </c>
      <c r="M395" s="69">
        <f>SUMIF('PE2017'!$A$7:$A$619,'OP IFG'!B395,'PE2017'!$L$7:$L$619)</f>
        <v>0</v>
      </c>
      <c r="N395" s="69">
        <f>SUMIF('PE2017'!$A$7:$A$619,'OP IFG'!B395,'PE2017'!$M$7:$M$619)</f>
        <v>0</v>
      </c>
      <c r="O395" s="69">
        <f>SUMIF('PE2017'!$A$7:$A$619,'OP IFG'!B395,'PE2017'!N$7:$N$619)</f>
        <v>0</v>
      </c>
      <c r="P395" s="69">
        <f>SUMIF('PE2017'!$A$7:$A$619,'OP IFG'!B385,'PE2017'!$O$7:$O$619)</f>
        <v>0</v>
      </c>
      <c r="Q395" s="70">
        <f t="shared" si="187"/>
        <v>0</v>
      </c>
      <c r="R395" s="75"/>
      <c r="S395" s="75"/>
    </row>
    <row r="396" spans="1:19" ht="17.25" customHeight="1">
      <c r="B396" s="68">
        <v>61113</v>
      </c>
      <c r="C396" s="108" t="s">
        <v>496</v>
      </c>
      <c r="D396" s="109"/>
      <c r="E396" s="69">
        <f>SUMIF('PE2017'!$A$7:$A$619,'OP IFG'!B396,'PE2017'!$D$7:$D$619)</f>
        <v>0</v>
      </c>
      <c r="F396" s="69">
        <f>SUMIF('PE2017'!$A$7:$A$619,'OP IFG'!B396,'PE2017'!$E$7:$E$619)</f>
        <v>0</v>
      </c>
      <c r="G396" s="69">
        <f>SUMIF('PE2017'!$A$7:$A$619,'OP IFG'!B396,'PE2017'!$F$7:$F$619)</f>
        <v>0</v>
      </c>
      <c r="H396" s="69">
        <f>SUMIF('PE2017'!$A$7:$A$619,'OP IFG'!B396,'PE2017'!$G$7:$G$619)</f>
        <v>0</v>
      </c>
      <c r="I396" s="69">
        <f>SUMIF('PE2017'!$A$7:$A$619,'OP IFG'!B396,'PE2017'!$H$7:$H$619)</f>
        <v>0</v>
      </c>
      <c r="J396" s="69">
        <f>SUMIF('PE2017'!$A$7:$A$619,'OP IFG'!B396,'PE2017'!$I$7:$I$619)</f>
        <v>0</v>
      </c>
      <c r="K396" s="69">
        <f>SUMIF('PE2017'!$A$7:$A$619,'OP IFG'!B396,'PE2017'!$J$7:$J$619)</f>
        <v>0</v>
      </c>
      <c r="L396" s="69">
        <f>SUMIF('PE2017'!$A$7:$A$619,'OP IFG'!B396,'PE2017'!$K$7:$K$619)</f>
        <v>0</v>
      </c>
      <c r="M396" s="69">
        <f>SUMIF('PE2017'!$A$7:$A$619,'OP IFG'!B396,'PE2017'!$L$7:$L$619)</f>
        <v>0</v>
      </c>
      <c r="N396" s="69">
        <f>SUMIF('PE2017'!$A$7:$A$619,'OP IFG'!B396,'PE2017'!$M$7:$M$619)</f>
        <v>0</v>
      </c>
      <c r="O396" s="69">
        <f>SUMIF('PE2017'!$A$7:$A$619,'OP IFG'!B396,'PE2017'!N$7:$N$619)</f>
        <v>0</v>
      </c>
      <c r="P396" s="69">
        <f>SUMIF('PE2017'!$A$7:$A$619,'OP IFG'!B386,'PE2017'!$O$7:$O$619)</f>
        <v>0</v>
      </c>
      <c r="Q396" s="70">
        <f t="shared" si="187"/>
        <v>0</v>
      </c>
      <c r="R396" s="75"/>
      <c r="S396" s="75"/>
    </row>
    <row r="397" spans="1:19" ht="17.25" customHeight="1">
      <c r="B397" s="68" t="s">
        <v>497</v>
      </c>
      <c r="C397" s="108" t="s">
        <v>498</v>
      </c>
      <c r="D397" s="109"/>
      <c r="E397" s="69">
        <f>SUMIF('PE2017'!$A$7:$A$619,'OP IFG'!B397,'PE2017'!$D$7:$D$619)</f>
        <v>0</v>
      </c>
      <c r="F397" s="69">
        <f>SUMIF('PE2017'!$A$7:$A$619,'OP IFG'!B397,'PE2017'!$E$7:$E$619)</f>
        <v>0</v>
      </c>
      <c r="G397" s="69">
        <f>SUMIF('PE2017'!$A$7:$A$619,'OP IFG'!B397,'PE2017'!$F$7:$F$619)</f>
        <v>0</v>
      </c>
      <c r="H397" s="69">
        <f>SUMIF('PE2017'!$A$7:$A$619,'OP IFG'!B397,'PE2017'!$G$7:$G$619)</f>
        <v>0</v>
      </c>
      <c r="I397" s="69">
        <f>SUMIF('PE2017'!$A$7:$A$619,'OP IFG'!B397,'PE2017'!$H$7:$H$619)</f>
        <v>0</v>
      </c>
      <c r="J397" s="69">
        <f>SUMIF('PE2017'!$A$7:$A$619,'OP IFG'!B397,'PE2017'!$I$7:$I$619)</f>
        <v>0</v>
      </c>
      <c r="K397" s="69">
        <f>SUMIF('PE2017'!$A$7:$A$619,'OP IFG'!B397,'PE2017'!$J$7:$J$619)</f>
        <v>0</v>
      </c>
      <c r="L397" s="69">
        <f>SUMIF('PE2017'!$A$7:$A$619,'OP IFG'!B397,'PE2017'!$K$7:$K$619)</f>
        <v>0</v>
      </c>
      <c r="M397" s="69">
        <f>SUMIF('PE2017'!$A$7:$A$619,'OP IFG'!B397,'PE2017'!$L$7:$L$619)</f>
        <v>0</v>
      </c>
      <c r="N397" s="69">
        <f>SUMIF('PE2017'!$A$7:$A$619,'OP IFG'!B397,'PE2017'!$M$7:$M$619)</f>
        <v>0</v>
      </c>
      <c r="O397" s="69">
        <f>SUMIF('PE2017'!$A$7:$A$619,'OP IFG'!B397,'PE2017'!N$7:$N$619)</f>
        <v>0</v>
      </c>
      <c r="P397" s="69">
        <f>SUMIF('PE2017'!$A$7:$A$619,'OP IFG'!B387,'PE2017'!$O$7:$O$619)</f>
        <v>0</v>
      </c>
      <c r="Q397" s="70">
        <f t="shared" si="187"/>
        <v>0</v>
      </c>
      <c r="R397" s="75"/>
      <c r="S397" s="75"/>
    </row>
    <row r="398" spans="1:19" ht="17.25" customHeight="1">
      <c r="B398" s="68" t="s">
        <v>499</v>
      </c>
      <c r="C398" s="108" t="s">
        <v>500</v>
      </c>
      <c r="D398" s="109"/>
      <c r="E398" s="69">
        <f>SUMIF('PE2017'!$A$7:$A$619,'OP IFG'!B398,'PE2017'!$D$7:$D$619)</f>
        <v>0</v>
      </c>
      <c r="F398" s="69">
        <f>SUMIF('PE2017'!$A$7:$A$619,'OP IFG'!B398,'PE2017'!$E$7:$E$619)</f>
        <v>0</v>
      </c>
      <c r="G398" s="69">
        <f>SUMIF('PE2017'!$A$7:$A$619,'OP IFG'!B398,'PE2017'!$F$7:$F$619)</f>
        <v>0</v>
      </c>
      <c r="H398" s="69">
        <f>SUMIF('PE2017'!$A$7:$A$619,'OP IFG'!B398,'PE2017'!$G$7:$G$619)</f>
        <v>0</v>
      </c>
      <c r="I398" s="69">
        <f>SUMIF('PE2017'!$A$7:$A$619,'OP IFG'!B398,'PE2017'!$H$7:$H$619)</f>
        <v>0</v>
      </c>
      <c r="J398" s="69">
        <f>SUMIF('PE2017'!$A$7:$A$619,'OP IFG'!B398,'PE2017'!$I$7:$I$619)</f>
        <v>0</v>
      </c>
      <c r="K398" s="69">
        <f>SUMIF('PE2017'!$A$7:$A$619,'OP IFG'!B398,'PE2017'!$J$7:$J$619)</f>
        <v>0</v>
      </c>
      <c r="L398" s="69">
        <f>SUMIF('PE2017'!$A$7:$A$619,'OP IFG'!B398,'PE2017'!$K$7:$K$619)</f>
        <v>0</v>
      </c>
      <c r="M398" s="69">
        <f>SUMIF('PE2017'!$A$7:$A$619,'OP IFG'!B398,'PE2017'!$L$7:$L$619)</f>
        <v>0</v>
      </c>
      <c r="N398" s="69">
        <f>SUMIF('PE2017'!$A$7:$A$619,'OP IFG'!B398,'PE2017'!$M$7:$M$619)</f>
        <v>0</v>
      </c>
      <c r="O398" s="69">
        <f>SUMIF('PE2017'!$A$7:$A$619,'OP IFG'!B398,'PE2017'!N$7:$N$619)</f>
        <v>0</v>
      </c>
      <c r="P398" s="69">
        <f>SUMIF('PE2017'!$A$7:$A$619,'OP IFG'!B388,'PE2017'!$O$7:$O$619)</f>
        <v>0</v>
      </c>
      <c r="Q398" s="70">
        <f t="shared" si="187"/>
        <v>0</v>
      </c>
      <c r="R398" s="75"/>
      <c r="S398" s="75"/>
    </row>
    <row r="399" spans="1:19" s="54" customFormat="1" ht="17.25" customHeight="1">
      <c r="A399" s="82"/>
      <c r="B399" s="66">
        <v>612</v>
      </c>
      <c r="C399" s="110" t="s">
        <v>501</v>
      </c>
      <c r="D399" s="111"/>
      <c r="E399" s="73">
        <f t="shared" ref="E399:Q399" si="188">SUM(E400:E422)</f>
        <v>0</v>
      </c>
      <c r="F399" s="73">
        <f t="shared" si="188"/>
        <v>0</v>
      </c>
      <c r="G399" s="73">
        <f t="shared" si="188"/>
        <v>0</v>
      </c>
      <c r="H399" s="73">
        <f t="shared" si="188"/>
        <v>0</v>
      </c>
      <c r="I399" s="73">
        <f t="shared" si="188"/>
        <v>0</v>
      </c>
      <c r="J399" s="73">
        <f t="shared" si="188"/>
        <v>0</v>
      </c>
      <c r="K399" s="73">
        <f t="shared" si="188"/>
        <v>0</v>
      </c>
      <c r="L399" s="73">
        <f t="shared" si="188"/>
        <v>0</v>
      </c>
      <c r="M399" s="73">
        <f t="shared" si="188"/>
        <v>0</v>
      </c>
      <c r="N399" s="73">
        <f t="shared" si="188"/>
        <v>0</v>
      </c>
      <c r="O399" s="73">
        <f t="shared" si="188"/>
        <v>0</v>
      </c>
      <c r="P399" s="73">
        <f t="shared" si="188"/>
        <v>0</v>
      </c>
      <c r="Q399" s="73">
        <f t="shared" si="188"/>
        <v>0</v>
      </c>
      <c r="R399" s="74"/>
      <c r="S399" s="74"/>
    </row>
    <row r="400" spans="1:19" ht="17.25" customHeight="1">
      <c r="B400" s="68">
        <v>61201</v>
      </c>
      <c r="C400" s="108" t="s">
        <v>502</v>
      </c>
      <c r="D400" s="109"/>
      <c r="E400" s="69">
        <f>SUMIF('PE2017'!$A$7:$A$619,'OP IFG'!B400,'PE2017'!$D$7:$D$619)</f>
        <v>0</v>
      </c>
      <c r="F400" s="69">
        <f>SUMIF('PE2017'!$A$7:$A$619,'OP IFG'!B400,'PE2017'!$E$7:$E$619)</f>
        <v>0</v>
      </c>
      <c r="G400" s="69">
        <f>SUMIF('PE2017'!$A$7:$A$619,'OP IFG'!B400,'PE2017'!$F$7:$F$619)</f>
        <v>0</v>
      </c>
      <c r="H400" s="69">
        <f>SUMIF('PE2017'!$A$7:$A$619,'OP IFG'!B400,'PE2017'!$G$7:$G$619)</f>
        <v>0</v>
      </c>
      <c r="I400" s="69">
        <f>SUMIF('PE2017'!$A$7:$A$619,'OP IFG'!B400,'PE2017'!$H$7:$H$619)</f>
        <v>0</v>
      </c>
      <c r="J400" s="69">
        <f>SUMIF('PE2017'!$A$7:$A$619,'OP IFG'!B400,'PE2017'!$I$7:$I$619)</f>
        <v>0</v>
      </c>
      <c r="K400" s="69">
        <f>SUMIF('PE2017'!$A$7:$A$619,'OP IFG'!B400,'PE2017'!$J$7:$J$619)</f>
        <v>0</v>
      </c>
      <c r="L400" s="69">
        <f>SUMIF('PE2017'!$A$7:$A$619,'OP IFG'!B400,'PE2017'!$K$7:$K$619)</f>
        <v>0</v>
      </c>
      <c r="M400" s="69">
        <f>SUMIF('PE2017'!$A$7:$A$619,'OP IFG'!B400,'PE2017'!$L$7:$L$619)</f>
        <v>0</v>
      </c>
      <c r="N400" s="69">
        <f>SUMIF('PE2017'!$A$7:$A$619,'OP IFG'!B400,'PE2017'!$M$7:$M$619)</f>
        <v>0</v>
      </c>
      <c r="O400" s="69">
        <f>SUMIF('PE2017'!$A$7:$A$619,'OP IFG'!B400,'PE2017'!N$7:$N$619)</f>
        <v>0</v>
      </c>
      <c r="P400" s="69">
        <f>SUMIF('PE2017'!$A$7:$A$619,'OP IFG'!B390,'PE2017'!$O$7:$O$619)</f>
        <v>0</v>
      </c>
      <c r="Q400" s="70">
        <f t="shared" ref="Q400:Q422" si="189">SUM(E400:P400)</f>
        <v>0</v>
      </c>
      <c r="R400" s="75"/>
      <c r="S400" s="75"/>
    </row>
    <row r="401" spans="2:19" ht="17.25" customHeight="1">
      <c r="B401" s="68">
        <v>61202</v>
      </c>
      <c r="C401" s="108" t="s">
        <v>503</v>
      </c>
      <c r="D401" s="109"/>
      <c r="E401" s="69">
        <f>SUMIF('PE2017'!$A$7:$A$619,'OP IFG'!B401,'PE2017'!$D$7:$D$619)</f>
        <v>0</v>
      </c>
      <c r="F401" s="69">
        <f>SUMIF('PE2017'!$A$7:$A$619,'OP IFG'!B401,'PE2017'!$E$7:$E$619)</f>
        <v>0</v>
      </c>
      <c r="G401" s="69">
        <f>SUMIF('PE2017'!$A$7:$A$619,'OP IFG'!B401,'PE2017'!$F$7:$F$619)</f>
        <v>0</v>
      </c>
      <c r="H401" s="69">
        <f>SUMIF('PE2017'!$A$7:$A$619,'OP IFG'!B401,'PE2017'!$G$7:$G$619)</f>
        <v>0</v>
      </c>
      <c r="I401" s="69">
        <f>SUMIF('PE2017'!$A$7:$A$619,'OP IFG'!B401,'PE2017'!$H$7:$H$619)</f>
        <v>0</v>
      </c>
      <c r="J401" s="69">
        <f>SUMIF('PE2017'!$A$7:$A$619,'OP IFG'!B401,'PE2017'!$I$7:$I$619)</f>
        <v>0</v>
      </c>
      <c r="K401" s="69">
        <f>SUMIF('PE2017'!$A$7:$A$619,'OP IFG'!B401,'PE2017'!$J$7:$J$619)</f>
        <v>0</v>
      </c>
      <c r="L401" s="69">
        <f>SUMIF('PE2017'!$A$7:$A$619,'OP IFG'!B401,'PE2017'!$K$7:$K$619)</f>
        <v>0</v>
      </c>
      <c r="M401" s="69">
        <f>SUMIF('PE2017'!$A$7:$A$619,'OP IFG'!B401,'PE2017'!$L$7:$L$619)</f>
        <v>0</v>
      </c>
      <c r="N401" s="69">
        <f>SUMIF('PE2017'!$A$7:$A$619,'OP IFG'!B401,'PE2017'!$M$7:$M$619)</f>
        <v>0</v>
      </c>
      <c r="O401" s="69">
        <f>SUMIF('PE2017'!$A$7:$A$619,'OP IFG'!B401,'PE2017'!N$7:$N$619)</f>
        <v>0</v>
      </c>
      <c r="P401" s="69">
        <f>SUMIF('PE2017'!$A$7:$A$619,'OP IFG'!B391,'PE2017'!$O$7:$O$619)</f>
        <v>0</v>
      </c>
      <c r="Q401" s="70">
        <f t="shared" si="189"/>
        <v>0</v>
      </c>
      <c r="R401" s="75"/>
      <c r="S401" s="75"/>
    </row>
    <row r="402" spans="2:19" ht="17.25" customHeight="1">
      <c r="B402" s="68">
        <v>61203</v>
      </c>
      <c r="C402" s="108" t="s">
        <v>504</v>
      </c>
      <c r="D402" s="109"/>
      <c r="E402" s="69">
        <f>SUMIF('PE2017'!$A$7:$A$619,'OP IFG'!B402,'PE2017'!$D$7:$D$619)</f>
        <v>0</v>
      </c>
      <c r="F402" s="69">
        <f>SUMIF('PE2017'!$A$7:$A$619,'OP IFG'!B402,'PE2017'!$E$7:$E$619)</f>
        <v>0</v>
      </c>
      <c r="G402" s="69">
        <f>SUMIF('PE2017'!$A$7:$A$619,'OP IFG'!B402,'PE2017'!$F$7:$F$619)</f>
        <v>0</v>
      </c>
      <c r="H402" s="69">
        <f>SUMIF('PE2017'!$A$7:$A$619,'OP IFG'!B402,'PE2017'!$G$7:$G$619)</f>
        <v>0</v>
      </c>
      <c r="I402" s="69">
        <f>SUMIF('PE2017'!$A$7:$A$619,'OP IFG'!B402,'PE2017'!$H$7:$H$619)</f>
        <v>0</v>
      </c>
      <c r="J402" s="69">
        <f>SUMIF('PE2017'!$A$7:$A$619,'OP IFG'!B402,'PE2017'!$I$7:$I$619)</f>
        <v>0</v>
      </c>
      <c r="K402" s="69">
        <f>SUMIF('PE2017'!$A$7:$A$619,'OP IFG'!B402,'PE2017'!$J$7:$J$619)</f>
        <v>0</v>
      </c>
      <c r="L402" s="69">
        <f>SUMIF('PE2017'!$A$7:$A$619,'OP IFG'!B402,'PE2017'!$K$7:$K$619)</f>
        <v>0</v>
      </c>
      <c r="M402" s="69">
        <f>SUMIF('PE2017'!$A$7:$A$619,'OP IFG'!B402,'PE2017'!$L$7:$L$619)</f>
        <v>0</v>
      </c>
      <c r="N402" s="69">
        <f>SUMIF('PE2017'!$A$7:$A$619,'OP IFG'!B402,'PE2017'!$M$7:$M$619)</f>
        <v>0</v>
      </c>
      <c r="O402" s="69">
        <f>SUMIF('PE2017'!$A$7:$A$619,'OP IFG'!B402,'PE2017'!N$7:$N$619)</f>
        <v>0</v>
      </c>
      <c r="P402" s="69">
        <f>SUMIF('PE2017'!$A$7:$A$619,'OP IFG'!B392,'PE2017'!$O$7:$O$619)</f>
        <v>0</v>
      </c>
      <c r="Q402" s="70">
        <f t="shared" si="189"/>
        <v>0</v>
      </c>
      <c r="R402" s="75"/>
      <c r="S402" s="75"/>
    </row>
    <row r="403" spans="2:19" ht="17.25" customHeight="1">
      <c r="B403" s="68">
        <v>61204</v>
      </c>
      <c r="C403" s="108" t="s">
        <v>505</v>
      </c>
      <c r="D403" s="109"/>
      <c r="E403" s="69">
        <f>SUMIF('PE2017'!$A$7:$A$619,'OP IFG'!B403,'PE2017'!$D$7:$D$619)</f>
        <v>0</v>
      </c>
      <c r="F403" s="69">
        <f>SUMIF('PE2017'!$A$7:$A$619,'OP IFG'!B403,'PE2017'!$E$7:$E$619)</f>
        <v>0</v>
      </c>
      <c r="G403" s="69">
        <f>SUMIF('PE2017'!$A$7:$A$619,'OP IFG'!B403,'PE2017'!$F$7:$F$619)</f>
        <v>0</v>
      </c>
      <c r="H403" s="69">
        <f>SUMIF('PE2017'!$A$7:$A$619,'OP IFG'!B403,'PE2017'!$G$7:$G$619)</f>
        <v>0</v>
      </c>
      <c r="I403" s="69">
        <f>SUMIF('PE2017'!$A$7:$A$619,'OP IFG'!B403,'PE2017'!$H$7:$H$619)</f>
        <v>0</v>
      </c>
      <c r="J403" s="69">
        <f>SUMIF('PE2017'!$A$7:$A$619,'OP IFG'!B403,'PE2017'!$I$7:$I$619)</f>
        <v>0</v>
      </c>
      <c r="K403" s="69">
        <f>SUMIF('PE2017'!$A$7:$A$619,'OP IFG'!B403,'PE2017'!$J$7:$J$619)</f>
        <v>0</v>
      </c>
      <c r="L403" s="69">
        <f>SUMIF('PE2017'!$A$7:$A$619,'OP IFG'!B403,'PE2017'!$K$7:$K$619)</f>
        <v>0</v>
      </c>
      <c r="M403" s="69">
        <f>SUMIF('PE2017'!$A$7:$A$619,'OP IFG'!B403,'PE2017'!$L$7:$L$619)</f>
        <v>0</v>
      </c>
      <c r="N403" s="69">
        <f>SUMIF('PE2017'!$A$7:$A$619,'OP IFG'!B403,'PE2017'!$M$7:$M$619)</f>
        <v>0</v>
      </c>
      <c r="O403" s="69">
        <f>SUMIF('PE2017'!$A$7:$A$619,'OP IFG'!B403,'PE2017'!N$7:$N$619)</f>
        <v>0</v>
      </c>
      <c r="P403" s="69">
        <f>SUMIF('PE2017'!$A$7:$A$619,'OP IFG'!B393,'PE2017'!$O$7:$O$619)</f>
        <v>0</v>
      </c>
      <c r="Q403" s="70">
        <f t="shared" si="189"/>
        <v>0</v>
      </c>
      <c r="R403" s="75"/>
      <c r="S403" s="75"/>
    </row>
    <row r="404" spans="2:19" ht="17.25" customHeight="1">
      <c r="B404" s="68">
        <v>61205</v>
      </c>
      <c r="C404" s="108" t="s">
        <v>506</v>
      </c>
      <c r="D404" s="109"/>
      <c r="E404" s="69">
        <f>SUMIF('PE2017'!$A$7:$A$619,'OP IFG'!B404,'PE2017'!$D$7:$D$619)</f>
        <v>0</v>
      </c>
      <c r="F404" s="69">
        <f>SUMIF('PE2017'!$A$7:$A$619,'OP IFG'!B404,'PE2017'!$E$7:$E$619)</f>
        <v>0</v>
      </c>
      <c r="G404" s="69">
        <f>SUMIF('PE2017'!$A$7:$A$619,'OP IFG'!B404,'PE2017'!$F$7:$F$619)</f>
        <v>0</v>
      </c>
      <c r="H404" s="69">
        <f>SUMIF('PE2017'!$A$7:$A$619,'OP IFG'!B404,'PE2017'!$G$7:$G$619)</f>
        <v>0</v>
      </c>
      <c r="I404" s="69">
        <f>SUMIF('PE2017'!$A$7:$A$619,'OP IFG'!B404,'PE2017'!$H$7:$H$619)</f>
        <v>0</v>
      </c>
      <c r="J404" s="69">
        <f>SUMIF('PE2017'!$A$7:$A$619,'OP IFG'!B404,'PE2017'!$I$7:$I$619)</f>
        <v>0</v>
      </c>
      <c r="K404" s="69">
        <f>SUMIF('PE2017'!$A$7:$A$619,'OP IFG'!B404,'PE2017'!$J$7:$J$619)</f>
        <v>0</v>
      </c>
      <c r="L404" s="69">
        <f>SUMIF('PE2017'!$A$7:$A$619,'OP IFG'!B404,'PE2017'!$K$7:$K$619)</f>
        <v>0</v>
      </c>
      <c r="M404" s="69">
        <f>SUMIF('PE2017'!$A$7:$A$619,'OP IFG'!B404,'PE2017'!$L$7:$L$619)</f>
        <v>0</v>
      </c>
      <c r="N404" s="69">
        <f>SUMIF('PE2017'!$A$7:$A$619,'OP IFG'!B404,'PE2017'!$M$7:$M$619)</f>
        <v>0</v>
      </c>
      <c r="O404" s="69">
        <f>SUMIF('PE2017'!$A$7:$A$619,'OP IFG'!B404,'PE2017'!N$7:$N$619)</f>
        <v>0</v>
      </c>
      <c r="P404" s="69">
        <f>SUMIF('PE2017'!$A$7:$A$619,'OP IFG'!B394,'PE2017'!$O$7:$O$619)</f>
        <v>0</v>
      </c>
      <c r="Q404" s="70">
        <f t="shared" si="189"/>
        <v>0</v>
      </c>
      <c r="R404" s="75"/>
      <c r="S404" s="75"/>
    </row>
    <row r="405" spans="2:19" ht="17.25" customHeight="1">
      <c r="B405" s="68">
        <v>61206</v>
      </c>
      <c r="C405" s="108" t="s">
        <v>494</v>
      </c>
      <c r="D405" s="109"/>
      <c r="E405" s="69">
        <f>SUMIF('PE2017'!$A$7:$A$619,'OP IFG'!B405,'PE2017'!$D$7:$D$619)</f>
        <v>0</v>
      </c>
      <c r="F405" s="69">
        <f>SUMIF('PE2017'!$A$7:$A$619,'OP IFG'!B405,'PE2017'!$E$7:$E$619)</f>
        <v>0</v>
      </c>
      <c r="G405" s="69">
        <f>SUMIF('PE2017'!$A$7:$A$619,'OP IFG'!B405,'PE2017'!$F$7:$F$619)</f>
        <v>0</v>
      </c>
      <c r="H405" s="69">
        <f>SUMIF('PE2017'!$A$7:$A$619,'OP IFG'!B405,'PE2017'!$G$7:$G$619)</f>
        <v>0</v>
      </c>
      <c r="I405" s="69">
        <f>SUMIF('PE2017'!$A$7:$A$619,'OP IFG'!B405,'PE2017'!$H$7:$H$619)</f>
        <v>0</v>
      </c>
      <c r="J405" s="69">
        <f>SUMIF('PE2017'!$A$7:$A$619,'OP IFG'!B405,'PE2017'!$I$7:$I$619)</f>
        <v>0</v>
      </c>
      <c r="K405" s="69">
        <f>SUMIF('PE2017'!$A$7:$A$619,'OP IFG'!B405,'PE2017'!$J$7:$J$619)</f>
        <v>0</v>
      </c>
      <c r="L405" s="69">
        <f>SUMIF('PE2017'!$A$7:$A$619,'OP IFG'!B405,'PE2017'!$K$7:$K$619)</f>
        <v>0</v>
      </c>
      <c r="M405" s="69">
        <f>SUMIF('PE2017'!$A$7:$A$619,'OP IFG'!B405,'PE2017'!$L$7:$L$619)</f>
        <v>0</v>
      </c>
      <c r="N405" s="69">
        <f>SUMIF('PE2017'!$A$7:$A$619,'OP IFG'!B405,'PE2017'!$M$7:$M$619)</f>
        <v>0</v>
      </c>
      <c r="O405" s="69">
        <f>SUMIF('PE2017'!$A$7:$A$619,'OP IFG'!B405,'PE2017'!N$7:$N$619)</f>
        <v>0</v>
      </c>
      <c r="P405" s="69">
        <f>SUMIF('PE2017'!$A$7:$A$619,'OP IFG'!B395,'PE2017'!$O$7:$O$619)</f>
        <v>0</v>
      </c>
      <c r="Q405" s="70">
        <f t="shared" si="189"/>
        <v>0</v>
      </c>
      <c r="R405" s="75"/>
      <c r="S405" s="75"/>
    </row>
    <row r="406" spans="2:19" ht="17.25" customHeight="1">
      <c r="B406" s="68">
        <v>61207</v>
      </c>
      <c r="C406" s="108" t="s">
        <v>495</v>
      </c>
      <c r="D406" s="109"/>
      <c r="E406" s="69">
        <f>SUMIF('PE2017'!$A$7:$A$619,'OP IFG'!B406,'PE2017'!$D$7:$D$619)</f>
        <v>0</v>
      </c>
      <c r="F406" s="69">
        <f>SUMIF('PE2017'!$A$7:$A$619,'OP IFG'!B406,'PE2017'!$E$7:$E$619)</f>
        <v>0</v>
      </c>
      <c r="G406" s="69">
        <f>SUMIF('PE2017'!$A$7:$A$619,'OP IFG'!B406,'PE2017'!$F$7:$F$619)</f>
        <v>0</v>
      </c>
      <c r="H406" s="69">
        <f>SUMIF('PE2017'!$A$7:$A$619,'OP IFG'!B406,'PE2017'!$G$7:$G$619)</f>
        <v>0</v>
      </c>
      <c r="I406" s="69">
        <f>SUMIF('PE2017'!$A$7:$A$619,'OP IFG'!B406,'PE2017'!$H$7:$H$619)</f>
        <v>0</v>
      </c>
      <c r="J406" s="69">
        <f>SUMIF('PE2017'!$A$7:$A$619,'OP IFG'!B406,'PE2017'!$I$7:$I$619)</f>
        <v>0</v>
      </c>
      <c r="K406" s="69">
        <f>SUMIF('PE2017'!$A$7:$A$619,'OP IFG'!B406,'PE2017'!$J$7:$J$619)</f>
        <v>0</v>
      </c>
      <c r="L406" s="69">
        <f>SUMIF('PE2017'!$A$7:$A$619,'OP IFG'!B406,'PE2017'!$K$7:$K$619)</f>
        <v>0</v>
      </c>
      <c r="M406" s="69">
        <f>SUMIF('PE2017'!$A$7:$A$619,'OP IFG'!B406,'PE2017'!$L$7:$L$619)</f>
        <v>0</v>
      </c>
      <c r="N406" s="69">
        <f>SUMIF('PE2017'!$A$7:$A$619,'OP IFG'!B406,'PE2017'!$M$7:$M$619)</f>
        <v>0</v>
      </c>
      <c r="O406" s="69">
        <f>SUMIF('PE2017'!$A$7:$A$619,'OP IFG'!B406,'PE2017'!N$7:$N$619)</f>
        <v>0</v>
      </c>
      <c r="P406" s="69">
        <f>SUMIF('PE2017'!$A$7:$A$619,'OP IFG'!B396,'PE2017'!$O$7:$O$619)</f>
        <v>0</v>
      </c>
      <c r="Q406" s="70">
        <f t="shared" si="189"/>
        <v>0</v>
      </c>
      <c r="R406" s="75"/>
      <c r="S406" s="75"/>
    </row>
    <row r="407" spans="2:19" ht="17.25" customHeight="1">
      <c r="B407" s="68">
        <v>61208</v>
      </c>
      <c r="C407" s="108" t="s">
        <v>507</v>
      </c>
      <c r="D407" s="109"/>
      <c r="E407" s="69">
        <f>SUMIF('PE2017'!$A$7:$A$619,'OP IFG'!B407,'PE2017'!$D$7:$D$619)</f>
        <v>0</v>
      </c>
      <c r="F407" s="69">
        <f>SUMIF('PE2017'!$A$7:$A$619,'OP IFG'!B407,'PE2017'!$E$7:$E$619)</f>
        <v>0</v>
      </c>
      <c r="G407" s="69">
        <f>SUMIF('PE2017'!$A$7:$A$619,'OP IFG'!B407,'PE2017'!$F$7:$F$619)</f>
        <v>0</v>
      </c>
      <c r="H407" s="69">
        <f>SUMIF('PE2017'!$A$7:$A$619,'OP IFG'!B407,'PE2017'!$G$7:$G$619)</f>
        <v>0</v>
      </c>
      <c r="I407" s="69">
        <f>SUMIF('PE2017'!$A$7:$A$619,'OP IFG'!B407,'PE2017'!$H$7:$H$619)</f>
        <v>0</v>
      </c>
      <c r="J407" s="69">
        <f>SUMIF('PE2017'!$A$7:$A$619,'OP IFG'!B407,'PE2017'!$I$7:$I$619)</f>
        <v>0</v>
      </c>
      <c r="K407" s="69">
        <f>SUMIF('PE2017'!$A$7:$A$619,'OP IFG'!B407,'PE2017'!$J$7:$J$619)</f>
        <v>0</v>
      </c>
      <c r="L407" s="69">
        <f>SUMIF('PE2017'!$A$7:$A$619,'OP IFG'!B407,'PE2017'!$K$7:$K$619)</f>
        <v>0</v>
      </c>
      <c r="M407" s="69">
        <f>SUMIF('PE2017'!$A$7:$A$619,'OP IFG'!B407,'PE2017'!$L$7:$L$619)</f>
        <v>0</v>
      </c>
      <c r="N407" s="69">
        <f>SUMIF('PE2017'!$A$7:$A$619,'OP IFG'!B407,'PE2017'!$M$7:$M$619)</f>
        <v>0</v>
      </c>
      <c r="O407" s="69">
        <f>SUMIF('PE2017'!$A$7:$A$619,'OP IFG'!B407,'PE2017'!N$7:$N$619)</f>
        <v>0</v>
      </c>
      <c r="P407" s="69">
        <f>SUMIF('PE2017'!$A$7:$A$619,'OP IFG'!B397,'PE2017'!$O$7:$O$619)</f>
        <v>0</v>
      </c>
      <c r="Q407" s="70">
        <f t="shared" si="189"/>
        <v>0</v>
      </c>
      <c r="R407" s="75"/>
      <c r="S407" s="75"/>
    </row>
    <row r="408" spans="2:19" ht="17.25" customHeight="1">
      <c r="B408" s="68">
        <v>61209</v>
      </c>
      <c r="C408" s="108" t="s">
        <v>508</v>
      </c>
      <c r="D408" s="109"/>
      <c r="E408" s="69">
        <f>SUMIF('PE2017'!$A$7:$A$619,'OP IFG'!B408,'PE2017'!$D$7:$D$619)</f>
        <v>0</v>
      </c>
      <c r="F408" s="69">
        <f>SUMIF('PE2017'!$A$7:$A$619,'OP IFG'!B408,'PE2017'!$E$7:$E$619)</f>
        <v>0</v>
      </c>
      <c r="G408" s="69">
        <f>SUMIF('PE2017'!$A$7:$A$619,'OP IFG'!B408,'PE2017'!$F$7:$F$619)</f>
        <v>0</v>
      </c>
      <c r="H408" s="69">
        <f>SUMIF('PE2017'!$A$7:$A$619,'OP IFG'!B408,'PE2017'!$G$7:$G$619)</f>
        <v>0</v>
      </c>
      <c r="I408" s="69">
        <f>SUMIF('PE2017'!$A$7:$A$619,'OP IFG'!B408,'PE2017'!$H$7:$H$619)</f>
        <v>0</v>
      </c>
      <c r="J408" s="69">
        <f>SUMIF('PE2017'!$A$7:$A$619,'OP IFG'!B408,'PE2017'!$I$7:$I$619)</f>
        <v>0</v>
      </c>
      <c r="K408" s="69">
        <f>SUMIF('PE2017'!$A$7:$A$619,'OP IFG'!B408,'PE2017'!$J$7:$J$619)</f>
        <v>0</v>
      </c>
      <c r="L408" s="69">
        <f>SUMIF('PE2017'!$A$7:$A$619,'OP IFG'!B408,'PE2017'!$K$7:$K$619)</f>
        <v>0</v>
      </c>
      <c r="M408" s="69">
        <f>SUMIF('PE2017'!$A$7:$A$619,'OP IFG'!B408,'PE2017'!$L$7:$L$619)</f>
        <v>0</v>
      </c>
      <c r="N408" s="69">
        <f>SUMIF('PE2017'!$A$7:$A$619,'OP IFG'!B408,'PE2017'!$M$7:$M$619)</f>
        <v>0</v>
      </c>
      <c r="O408" s="69">
        <f>SUMIF('PE2017'!$A$7:$A$619,'OP IFG'!B408,'PE2017'!N$7:$N$619)</f>
        <v>0</v>
      </c>
      <c r="P408" s="69">
        <f>SUMIF('PE2017'!$A$7:$A$619,'OP IFG'!B398,'PE2017'!$O$7:$O$619)</f>
        <v>0</v>
      </c>
      <c r="Q408" s="70">
        <f t="shared" si="189"/>
        <v>0</v>
      </c>
      <c r="R408" s="75"/>
      <c r="S408" s="75"/>
    </row>
    <row r="409" spans="2:19" ht="17.25" customHeight="1">
      <c r="B409" s="68">
        <v>61210</v>
      </c>
      <c r="C409" s="108" t="s">
        <v>509</v>
      </c>
      <c r="D409" s="109"/>
      <c r="E409" s="69">
        <f>SUMIF('PE2017'!$A$7:$A$619,'OP IFG'!B409,'PE2017'!$D$7:$D$619)</f>
        <v>0</v>
      </c>
      <c r="F409" s="69">
        <f>SUMIF('PE2017'!$A$7:$A$619,'OP IFG'!B409,'PE2017'!$E$7:$E$619)</f>
        <v>0</v>
      </c>
      <c r="G409" s="69">
        <f>SUMIF('PE2017'!$A$7:$A$619,'OP IFG'!B409,'PE2017'!$F$7:$F$619)</f>
        <v>0</v>
      </c>
      <c r="H409" s="69">
        <f>SUMIF('PE2017'!$A$7:$A$619,'OP IFG'!B409,'PE2017'!$G$7:$G$619)</f>
        <v>0</v>
      </c>
      <c r="I409" s="69">
        <f>SUMIF('PE2017'!$A$7:$A$619,'OP IFG'!B409,'PE2017'!$H$7:$H$619)</f>
        <v>0</v>
      </c>
      <c r="J409" s="69">
        <f>SUMIF('PE2017'!$A$7:$A$619,'OP IFG'!B409,'PE2017'!$I$7:$I$619)</f>
        <v>0</v>
      </c>
      <c r="K409" s="69">
        <f>SUMIF('PE2017'!$A$7:$A$619,'OP IFG'!B409,'PE2017'!$J$7:$J$619)</f>
        <v>0</v>
      </c>
      <c r="L409" s="69">
        <f>SUMIF('PE2017'!$A$7:$A$619,'OP IFG'!B409,'PE2017'!$K$7:$K$619)</f>
        <v>0</v>
      </c>
      <c r="M409" s="69">
        <f>SUMIF('PE2017'!$A$7:$A$619,'OP IFG'!B409,'PE2017'!$L$7:$L$619)</f>
        <v>0</v>
      </c>
      <c r="N409" s="69">
        <f>SUMIF('PE2017'!$A$7:$A$619,'OP IFG'!B409,'PE2017'!$M$7:$M$619)</f>
        <v>0</v>
      </c>
      <c r="O409" s="69">
        <f>SUMIF('PE2017'!$A$7:$A$619,'OP IFG'!B409,'PE2017'!N$7:$N$619)</f>
        <v>0</v>
      </c>
      <c r="P409" s="69">
        <f>SUMIF('PE2017'!$A$7:$A$619,'OP IFG'!B399,'PE2017'!$O$7:$O$619)</f>
        <v>0</v>
      </c>
      <c r="Q409" s="70">
        <f t="shared" si="189"/>
        <v>0</v>
      </c>
      <c r="R409" s="75"/>
      <c r="S409" s="75"/>
    </row>
    <row r="410" spans="2:19" ht="17.25" customHeight="1">
      <c r="B410" s="68">
        <v>61211</v>
      </c>
      <c r="C410" s="108" t="s">
        <v>510</v>
      </c>
      <c r="D410" s="109"/>
      <c r="E410" s="69">
        <f>SUMIF('PE2017'!$A$7:$A$619,'OP IFG'!B410,'PE2017'!$D$7:$D$619)</f>
        <v>0</v>
      </c>
      <c r="F410" s="69">
        <f>SUMIF('PE2017'!$A$7:$A$619,'OP IFG'!B410,'PE2017'!$E$7:$E$619)</f>
        <v>0</v>
      </c>
      <c r="G410" s="69">
        <f>SUMIF('PE2017'!$A$7:$A$619,'OP IFG'!B410,'PE2017'!$F$7:$F$619)</f>
        <v>0</v>
      </c>
      <c r="H410" s="69">
        <f>SUMIF('PE2017'!$A$7:$A$619,'OP IFG'!B410,'PE2017'!$G$7:$G$619)</f>
        <v>0</v>
      </c>
      <c r="I410" s="69">
        <f>SUMIF('PE2017'!$A$7:$A$619,'OP IFG'!B410,'PE2017'!$H$7:$H$619)</f>
        <v>0</v>
      </c>
      <c r="J410" s="69">
        <f>SUMIF('PE2017'!$A$7:$A$619,'OP IFG'!B410,'PE2017'!$I$7:$I$619)</f>
        <v>0</v>
      </c>
      <c r="K410" s="69">
        <f>SUMIF('PE2017'!$A$7:$A$619,'OP IFG'!B410,'PE2017'!$J$7:$J$619)</f>
        <v>0</v>
      </c>
      <c r="L410" s="69">
        <f>SUMIF('PE2017'!$A$7:$A$619,'OP IFG'!B410,'PE2017'!$K$7:$K$619)</f>
        <v>0</v>
      </c>
      <c r="M410" s="69">
        <f>SUMIF('PE2017'!$A$7:$A$619,'OP IFG'!B410,'PE2017'!$L$7:$L$619)</f>
        <v>0</v>
      </c>
      <c r="N410" s="69">
        <f>SUMIF('PE2017'!$A$7:$A$619,'OP IFG'!B410,'PE2017'!$M$7:$M$619)</f>
        <v>0</v>
      </c>
      <c r="O410" s="69">
        <f>SUMIF('PE2017'!$A$7:$A$619,'OP IFG'!B410,'PE2017'!N$7:$N$619)</f>
        <v>0</v>
      </c>
      <c r="P410" s="69">
        <f>SUMIF('PE2017'!$A$7:$A$619,'OP IFG'!B400,'PE2017'!$O$7:$O$619)</f>
        <v>0</v>
      </c>
      <c r="Q410" s="70">
        <f t="shared" si="189"/>
        <v>0</v>
      </c>
      <c r="R410" s="75"/>
      <c r="S410" s="75"/>
    </row>
    <row r="411" spans="2:19" ht="17.25" customHeight="1">
      <c r="B411" s="68">
        <v>61212</v>
      </c>
      <c r="C411" s="108" t="s">
        <v>511</v>
      </c>
      <c r="D411" s="109"/>
      <c r="E411" s="69">
        <f>SUMIF('PE2017'!$A$7:$A$619,'OP IFG'!B411,'PE2017'!$D$7:$D$619)</f>
        <v>0</v>
      </c>
      <c r="F411" s="69">
        <f>SUMIF('PE2017'!$A$7:$A$619,'OP IFG'!B411,'PE2017'!$E$7:$E$619)</f>
        <v>0</v>
      </c>
      <c r="G411" s="69">
        <f>SUMIF('PE2017'!$A$7:$A$619,'OP IFG'!B411,'PE2017'!$F$7:$F$619)</f>
        <v>0</v>
      </c>
      <c r="H411" s="69">
        <f>SUMIF('PE2017'!$A$7:$A$619,'OP IFG'!B411,'PE2017'!$G$7:$G$619)</f>
        <v>0</v>
      </c>
      <c r="I411" s="69">
        <f>SUMIF('PE2017'!$A$7:$A$619,'OP IFG'!B411,'PE2017'!$H$7:$H$619)</f>
        <v>0</v>
      </c>
      <c r="J411" s="69">
        <f>SUMIF('PE2017'!$A$7:$A$619,'OP IFG'!B411,'PE2017'!$I$7:$I$619)</f>
        <v>0</v>
      </c>
      <c r="K411" s="69">
        <f>SUMIF('PE2017'!$A$7:$A$619,'OP IFG'!B411,'PE2017'!$J$7:$J$619)</f>
        <v>0</v>
      </c>
      <c r="L411" s="69">
        <f>SUMIF('PE2017'!$A$7:$A$619,'OP IFG'!B411,'PE2017'!$K$7:$K$619)</f>
        <v>0</v>
      </c>
      <c r="M411" s="69">
        <f>SUMIF('PE2017'!$A$7:$A$619,'OP IFG'!B411,'PE2017'!$L$7:$L$619)</f>
        <v>0</v>
      </c>
      <c r="N411" s="69">
        <f>SUMIF('PE2017'!$A$7:$A$619,'OP IFG'!B411,'PE2017'!$M$7:$M$619)</f>
        <v>0</v>
      </c>
      <c r="O411" s="69">
        <f>SUMIF('PE2017'!$A$7:$A$619,'OP IFG'!B411,'PE2017'!N$7:$N$619)</f>
        <v>0</v>
      </c>
      <c r="P411" s="69">
        <f>SUMIF('PE2017'!$A$7:$A$619,'OP IFG'!B401,'PE2017'!$O$7:$O$619)</f>
        <v>0</v>
      </c>
      <c r="Q411" s="70">
        <f t="shared" si="189"/>
        <v>0</v>
      </c>
      <c r="R411" s="75"/>
      <c r="S411" s="75"/>
    </row>
    <row r="412" spans="2:19" ht="17.25" customHeight="1">
      <c r="B412" s="68">
        <v>61213</v>
      </c>
      <c r="C412" s="108" t="s">
        <v>512</v>
      </c>
      <c r="D412" s="109"/>
      <c r="E412" s="69">
        <f>SUMIF('PE2017'!$A$7:$A$619,'OP IFG'!B412,'PE2017'!$D$7:$D$619)</f>
        <v>0</v>
      </c>
      <c r="F412" s="69">
        <f>SUMIF('PE2017'!$A$7:$A$619,'OP IFG'!B412,'PE2017'!$E$7:$E$619)</f>
        <v>0</v>
      </c>
      <c r="G412" s="69">
        <f>SUMIF('PE2017'!$A$7:$A$619,'OP IFG'!B412,'PE2017'!$F$7:$F$619)</f>
        <v>0</v>
      </c>
      <c r="H412" s="69">
        <f>SUMIF('PE2017'!$A$7:$A$619,'OP IFG'!B412,'PE2017'!$G$7:$G$619)</f>
        <v>0</v>
      </c>
      <c r="I412" s="69">
        <f>SUMIF('PE2017'!$A$7:$A$619,'OP IFG'!B412,'PE2017'!$H$7:$H$619)</f>
        <v>0</v>
      </c>
      <c r="J412" s="69">
        <f>SUMIF('PE2017'!$A$7:$A$619,'OP IFG'!B412,'PE2017'!$I$7:$I$619)</f>
        <v>0</v>
      </c>
      <c r="K412" s="69">
        <f>SUMIF('PE2017'!$A$7:$A$619,'OP IFG'!B412,'PE2017'!$J$7:$J$619)</f>
        <v>0</v>
      </c>
      <c r="L412" s="69">
        <f>SUMIF('PE2017'!$A$7:$A$619,'OP IFG'!B412,'PE2017'!$K$7:$K$619)</f>
        <v>0</v>
      </c>
      <c r="M412" s="69">
        <f>SUMIF('PE2017'!$A$7:$A$619,'OP IFG'!B412,'PE2017'!$L$7:$L$619)</f>
        <v>0</v>
      </c>
      <c r="N412" s="69">
        <f>SUMIF('PE2017'!$A$7:$A$619,'OP IFG'!B412,'PE2017'!$M$7:$M$619)</f>
        <v>0</v>
      </c>
      <c r="O412" s="69">
        <f>SUMIF('PE2017'!$A$7:$A$619,'OP IFG'!B412,'PE2017'!N$7:$N$619)</f>
        <v>0</v>
      </c>
      <c r="P412" s="69">
        <f>SUMIF('PE2017'!$A$7:$A$619,'OP IFG'!B402,'PE2017'!$O$7:$O$619)</f>
        <v>0</v>
      </c>
      <c r="Q412" s="70">
        <f t="shared" si="189"/>
        <v>0</v>
      </c>
      <c r="R412" s="75"/>
      <c r="S412" s="75"/>
    </row>
    <row r="413" spans="2:19" ht="17.25" customHeight="1">
      <c r="B413" s="68">
        <v>61214</v>
      </c>
      <c r="C413" s="108" t="s">
        <v>513</v>
      </c>
      <c r="D413" s="109"/>
      <c r="E413" s="69">
        <f>SUMIF('PE2017'!$A$7:$A$619,'OP IFG'!B413,'PE2017'!$D$7:$D$619)</f>
        <v>0</v>
      </c>
      <c r="F413" s="69">
        <f>SUMIF('PE2017'!$A$7:$A$619,'OP IFG'!B413,'PE2017'!$E$7:$E$619)</f>
        <v>0</v>
      </c>
      <c r="G413" s="69">
        <f>SUMIF('PE2017'!$A$7:$A$619,'OP IFG'!B413,'PE2017'!$F$7:$F$619)</f>
        <v>0</v>
      </c>
      <c r="H413" s="69">
        <f>SUMIF('PE2017'!$A$7:$A$619,'OP IFG'!B413,'PE2017'!$G$7:$G$619)</f>
        <v>0</v>
      </c>
      <c r="I413" s="69">
        <f>SUMIF('PE2017'!$A$7:$A$619,'OP IFG'!B413,'PE2017'!$H$7:$H$619)</f>
        <v>0</v>
      </c>
      <c r="J413" s="69">
        <f>SUMIF('PE2017'!$A$7:$A$619,'OP IFG'!B413,'PE2017'!$I$7:$I$619)</f>
        <v>0</v>
      </c>
      <c r="K413" s="69">
        <f>SUMIF('PE2017'!$A$7:$A$619,'OP IFG'!B413,'PE2017'!$J$7:$J$619)</f>
        <v>0</v>
      </c>
      <c r="L413" s="69">
        <f>SUMIF('PE2017'!$A$7:$A$619,'OP IFG'!B413,'PE2017'!$K$7:$K$619)</f>
        <v>0</v>
      </c>
      <c r="M413" s="69">
        <f>SUMIF('PE2017'!$A$7:$A$619,'OP IFG'!B413,'PE2017'!$L$7:$L$619)</f>
        <v>0</v>
      </c>
      <c r="N413" s="69">
        <f>SUMIF('PE2017'!$A$7:$A$619,'OP IFG'!B413,'PE2017'!$M$7:$M$619)</f>
        <v>0</v>
      </c>
      <c r="O413" s="69">
        <f>SUMIF('PE2017'!$A$7:$A$619,'OP IFG'!B413,'PE2017'!N$7:$N$619)</f>
        <v>0</v>
      </c>
      <c r="P413" s="69">
        <f>SUMIF('PE2017'!$A$7:$A$619,'OP IFG'!B403,'PE2017'!$O$7:$O$619)</f>
        <v>0</v>
      </c>
      <c r="Q413" s="70">
        <f t="shared" si="189"/>
        <v>0</v>
      </c>
      <c r="R413" s="75"/>
      <c r="S413" s="75"/>
    </row>
    <row r="414" spans="2:19" ht="17.25" customHeight="1">
      <c r="B414" s="68">
        <v>61215</v>
      </c>
      <c r="C414" s="108" t="s">
        <v>514</v>
      </c>
      <c r="D414" s="109"/>
      <c r="E414" s="69">
        <f>SUMIF('PE2017'!$A$7:$A$619,'OP IFG'!B414,'PE2017'!$D$7:$D$619)</f>
        <v>0</v>
      </c>
      <c r="F414" s="69">
        <f>SUMIF('PE2017'!$A$7:$A$619,'OP IFG'!B414,'PE2017'!$E$7:$E$619)</f>
        <v>0</v>
      </c>
      <c r="G414" s="69">
        <f>SUMIF('PE2017'!$A$7:$A$619,'OP IFG'!B414,'PE2017'!$F$7:$F$619)</f>
        <v>0</v>
      </c>
      <c r="H414" s="69">
        <f>SUMIF('PE2017'!$A$7:$A$619,'OP IFG'!B414,'PE2017'!$G$7:$G$619)</f>
        <v>0</v>
      </c>
      <c r="I414" s="69">
        <f>SUMIF('PE2017'!$A$7:$A$619,'OP IFG'!B414,'PE2017'!$H$7:$H$619)</f>
        <v>0</v>
      </c>
      <c r="J414" s="69">
        <f>SUMIF('PE2017'!$A$7:$A$619,'OP IFG'!B414,'PE2017'!$I$7:$I$619)</f>
        <v>0</v>
      </c>
      <c r="K414" s="69">
        <f>SUMIF('PE2017'!$A$7:$A$619,'OP IFG'!B414,'PE2017'!$J$7:$J$619)</f>
        <v>0</v>
      </c>
      <c r="L414" s="69">
        <f>SUMIF('PE2017'!$A$7:$A$619,'OP IFG'!B414,'PE2017'!$K$7:$K$619)</f>
        <v>0</v>
      </c>
      <c r="M414" s="69">
        <f>SUMIF('PE2017'!$A$7:$A$619,'OP IFG'!B414,'PE2017'!$L$7:$L$619)</f>
        <v>0</v>
      </c>
      <c r="N414" s="69">
        <f>SUMIF('PE2017'!$A$7:$A$619,'OP IFG'!B414,'PE2017'!$M$7:$M$619)</f>
        <v>0</v>
      </c>
      <c r="O414" s="69">
        <f>SUMIF('PE2017'!$A$7:$A$619,'OP IFG'!B414,'PE2017'!N$7:$N$619)</f>
        <v>0</v>
      </c>
      <c r="P414" s="69">
        <f>SUMIF('PE2017'!$A$7:$A$619,'OP IFG'!B404,'PE2017'!$O$7:$O$619)</f>
        <v>0</v>
      </c>
      <c r="Q414" s="70">
        <f t="shared" si="189"/>
        <v>0</v>
      </c>
      <c r="R414" s="75"/>
      <c r="S414" s="75"/>
    </row>
    <row r="415" spans="2:19" ht="17.25" customHeight="1">
      <c r="B415" s="68">
        <v>61216</v>
      </c>
      <c r="C415" s="108" t="s">
        <v>515</v>
      </c>
      <c r="D415" s="109"/>
      <c r="E415" s="69">
        <f>SUMIF('PE2017'!$A$7:$A$619,'OP IFG'!B415,'PE2017'!$D$7:$D$619)</f>
        <v>0</v>
      </c>
      <c r="F415" s="69">
        <f>SUMIF('PE2017'!$A$7:$A$619,'OP IFG'!B415,'PE2017'!$E$7:$E$619)</f>
        <v>0</v>
      </c>
      <c r="G415" s="69">
        <f>SUMIF('PE2017'!$A$7:$A$619,'OP IFG'!B415,'PE2017'!$F$7:$F$619)</f>
        <v>0</v>
      </c>
      <c r="H415" s="69">
        <f>SUMIF('PE2017'!$A$7:$A$619,'OP IFG'!B415,'PE2017'!$G$7:$G$619)</f>
        <v>0</v>
      </c>
      <c r="I415" s="69">
        <f>SUMIF('PE2017'!$A$7:$A$619,'OP IFG'!B415,'PE2017'!$H$7:$H$619)</f>
        <v>0</v>
      </c>
      <c r="J415" s="69">
        <f>SUMIF('PE2017'!$A$7:$A$619,'OP IFG'!B415,'PE2017'!$I$7:$I$619)</f>
        <v>0</v>
      </c>
      <c r="K415" s="69">
        <f>SUMIF('PE2017'!$A$7:$A$619,'OP IFG'!B415,'PE2017'!$J$7:$J$619)</f>
        <v>0</v>
      </c>
      <c r="L415" s="69">
        <f>SUMIF('PE2017'!$A$7:$A$619,'OP IFG'!B415,'PE2017'!$K$7:$K$619)</f>
        <v>0</v>
      </c>
      <c r="M415" s="69">
        <f>SUMIF('PE2017'!$A$7:$A$619,'OP IFG'!B415,'PE2017'!$L$7:$L$619)</f>
        <v>0</v>
      </c>
      <c r="N415" s="69">
        <f>SUMIF('PE2017'!$A$7:$A$619,'OP IFG'!B415,'PE2017'!$M$7:$M$619)</f>
        <v>0</v>
      </c>
      <c r="O415" s="69">
        <f>SUMIF('PE2017'!$A$7:$A$619,'OP IFG'!B415,'PE2017'!N$7:$N$619)</f>
        <v>0</v>
      </c>
      <c r="P415" s="69">
        <f>SUMIF('PE2017'!$A$7:$A$619,'OP IFG'!B405,'PE2017'!$O$7:$O$619)</f>
        <v>0</v>
      </c>
      <c r="Q415" s="70">
        <f t="shared" si="189"/>
        <v>0</v>
      </c>
      <c r="R415" s="75"/>
      <c r="S415" s="75"/>
    </row>
    <row r="416" spans="2:19" ht="17.25" customHeight="1">
      <c r="B416" s="68">
        <v>61217</v>
      </c>
      <c r="C416" s="108" t="s">
        <v>516</v>
      </c>
      <c r="D416" s="109"/>
      <c r="E416" s="69">
        <f>SUMIF('PE2017'!$A$7:$A$619,'OP IFG'!B416,'PE2017'!$D$7:$D$619)</f>
        <v>0</v>
      </c>
      <c r="F416" s="69">
        <f>SUMIF('PE2017'!$A$7:$A$619,'OP IFG'!B416,'PE2017'!$E$7:$E$619)</f>
        <v>0</v>
      </c>
      <c r="G416" s="69">
        <f>SUMIF('PE2017'!$A$7:$A$619,'OP IFG'!B416,'PE2017'!$F$7:$F$619)</f>
        <v>0</v>
      </c>
      <c r="H416" s="69">
        <f>SUMIF('PE2017'!$A$7:$A$619,'OP IFG'!B416,'PE2017'!$G$7:$G$619)</f>
        <v>0</v>
      </c>
      <c r="I416" s="69">
        <f>SUMIF('PE2017'!$A$7:$A$619,'OP IFG'!B416,'PE2017'!$H$7:$H$619)</f>
        <v>0</v>
      </c>
      <c r="J416" s="69">
        <f>SUMIF('PE2017'!$A$7:$A$619,'OP IFG'!B416,'PE2017'!$I$7:$I$619)</f>
        <v>0</v>
      </c>
      <c r="K416" s="69">
        <f>SUMIF('PE2017'!$A$7:$A$619,'OP IFG'!B416,'PE2017'!$J$7:$J$619)</f>
        <v>0</v>
      </c>
      <c r="L416" s="69">
        <f>SUMIF('PE2017'!$A$7:$A$619,'OP IFG'!B416,'PE2017'!$K$7:$K$619)</f>
        <v>0</v>
      </c>
      <c r="M416" s="69">
        <f>SUMIF('PE2017'!$A$7:$A$619,'OP IFG'!B416,'PE2017'!$L$7:$L$619)</f>
        <v>0</v>
      </c>
      <c r="N416" s="69">
        <f>SUMIF('PE2017'!$A$7:$A$619,'OP IFG'!B416,'PE2017'!$M$7:$M$619)</f>
        <v>0</v>
      </c>
      <c r="O416" s="69">
        <f>SUMIF('PE2017'!$A$7:$A$619,'OP IFG'!B416,'PE2017'!N$7:$N$619)</f>
        <v>0</v>
      </c>
      <c r="P416" s="69">
        <f>SUMIF('PE2017'!$A$7:$A$619,'OP IFG'!B406,'PE2017'!$O$7:$O$619)</f>
        <v>0</v>
      </c>
      <c r="Q416" s="70">
        <f t="shared" si="189"/>
        <v>0</v>
      </c>
      <c r="R416" s="75"/>
      <c r="S416" s="75"/>
    </row>
    <row r="417" spans="1:19" ht="17.25" customHeight="1">
      <c r="B417" s="68">
        <v>61218</v>
      </c>
      <c r="C417" s="113" t="s">
        <v>517</v>
      </c>
      <c r="D417" s="113"/>
      <c r="E417" s="69">
        <f>SUMIF('PE2017'!$A$7:$A$619,'OP IFG'!B417,'PE2017'!$D$7:$D$619)</f>
        <v>0</v>
      </c>
      <c r="F417" s="69">
        <f>SUMIF('PE2017'!$A$7:$A$619,'OP IFG'!B417,'PE2017'!$E$7:$E$619)</f>
        <v>0</v>
      </c>
      <c r="G417" s="69">
        <f>SUMIF('PE2017'!$A$7:$A$619,'OP IFG'!B417,'PE2017'!$F$7:$F$619)</f>
        <v>0</v>
      </c>
      <c r="H417" s="69">
        <f>SUMIF('PE2017'!$A$7:$A$619,'OP IFG'!B417,'PE2017'!$G$7:$G$619)</f>
        <v>0</v>
      </c>
      <c r="I417" s="69">
        <f>SUMIF('PE2017'!$A$7:$A$619,'OP IFG'!B417,'PE2017'!$H$7:$H$619)</f>
        <v>0</v>
      </c>
      <c r="J417" s="69">
        <f>SUMIF('PE2017'!$A$7:$A$619,'OP IFG'!B417,'PE2017'!$I$7:$I$619)</f>
        <v>0</v>
      </c>
      <c r="K417" s="69">
        <f>SUMIF('PE2017'!$A$7:$A$619,'OP IFG'!B417,'PE2017'!$J$7:$J$619)</f>
        <v>0</v>
      </c>
      <c r="L417" s="69">
        <f>SUMIF('PE2017'!$A$7:$A$619,'OP IFG'!B417,'PE2017'!$K$7:$K$619)</f>
        <v>0</v>
      </c>
      <c r="M417" s="69">
        <f>SUMIF('PE2017'!$A$7:$A$619,'OP IFG'!B417,'PE2017'!$L$7:$L$619)</f>
        <v>0</v>
      </c>
      <c r="N417" s="69">
        <f>SUMIF('PE2017'!$A$7:$A$619,'OP IFG'!B417,'PE2017'!$M$7:$M$619)</f>
        <v>0</v>
      </c>
      <c r="O417" s="69">
        <f>SUMIF('PE2017'!$A$7:$A$619,'OP IFG'!B417,'PE2017'!N$7:$N$619)</f>
        <v>0</v>
      </c>
      <c r="P417" s="69">
        <f>SUMIF('PE2017'!$A$7:$A$619,'OP IFG'!B407,'PE2017'!$O$7:$O$619)</f>
        <v>0</v>
      </c>
      <c r="Q417" s="70">
        <f t="shared" si="189"/>
        <v>0</v>
      </c>
      <c r="R417" s="75"/>
      <c r="S417" s="75"/>
    </row>
    <row r="418" spans="1:19" ht="17.25" customHeight="1">
      <c r="B418" s="68">
        <v>61219</v>
      </c>
      <c r="C418" s="113" t="s">
        <v>518</v>
      </c>
      <c r="D418" s="113"/>
      <c r="E418" s="69">
        <f>SUMIF('PE2017'!$A$7:$A$619,'OP IFG'!B418,'PE2017'!$D$7:$D$619)</f>
        <v>0</v>
      </c>
      <c r="F418" s="69">
        <f>SUMIF('PE2017'!$A$7:$A$619,'OP IFG'!B418,'PE2017'!$E$7:$E$619)</f>
        <v>0</v>
      </c>
      <c r="G418" s="69">
        <f>SUMIF('PE2017'!$A$7:$A$619,'OP IFG'!B418,'PE2017'!$F$7:$F$619)</f>
        <v>0</v>
      </c>
      <c r="H418" s="69">
        <f>SUMIF('PE2017'!$A$7:$A$619,'OP IFG'!B418,'PE2017'!$G$7:$G$619)</f>
        <v>0</v>
      </c>
      <c r="I418" s="69">
        <f>SUMIF('PE2017'!$A$7:$A$619,'OP IFG'!B418,'PE2017'!$H$7:$H$619)</f>
        <v>0</v>
      </c>
      <c r="J418" s="69">
        <f>SUMIF('PE2017'!$A$7:$A$619,'OP IFG'!B418,'PE2017'!$I$7:$I$619)</f>
        <v>0</v>
      </c>
      <c r="K418" s="69">
        <f>SUMIF('PE2017'!$A$7:$A$619,'OP IFG'!B418,'PE2017'!$J$7:$J$619)</f>
        <v>0</v>
      </c>
      <c r="L418" s="69">
        <f>SUMIF('PE2017'!$A$7:$A$619,'OP IFG'!B418,'PE2017'!$K$7:$K$619)</f>
        <v>0</v>
      </c>
      <c r="M418" s="69">
        <f>SUMIF('PE2017'!$A$7:$A$619,'OP IFG'!B418,'PE2017'!$L$7:$L$619)</f>
        <v>0</v>
      </c>
      <c r="N418" s="69">
        <f>SUMIF('PE2017'!$A$7:$A$619,'OP IFG'!B418,'PE2017'!$M$7:$M$619)</f>
        <v>0</v>
      </c>
      <c r="O418" s="69">
        <f>SUMIF('PE2017'!$A$7:$A$619,'OP IFG'!B418,'PE2017'!N$7:$N$619)</f>
        <v>0</v>
      </c>
      <c r="P418" s="69">
        <f>SUMIF('PE2017'!$A$7:$A$619,'OP IFG'!B408,'PE2017'!$O$7:$O$619)</f>
        <v>0</v>
      </c>
      <c r="Q418" s="70">
        <f t="shared" si="189"/>
        <v>0</v>
      </c>
      <c r="R418" s="75"/>
      <c r="S418" s="75"/>
    </row>
    <row r="419" spans="1:19" ht="17.25" customHeight="1">
      <c r="B419" s="68" t="s">
        <v>519</v>
      </c>
      <c r="C419" s="113" t="s">
        <v>520</v>
      </c>
      <c r="D419" s="113"/>
      <c r="E419" s="69">
        <f>SUMIF('PE2017'!$A$7:$A$619,'OP IFG'!B419,'PE2017'!$D$7:$D$619)</f>
        <v>0</v>
      </c>
      <c r="F419" s="69">
        <f>SUMIF('PE2017'!$A$7:$A$619,'OP IFG'!B419,'PE2017'!$E$7:$E$619)</f>
        <v>0</v>
      </c>
      <c r="G419" s="69">
        <f>SUMIF('PE2017'!$A$7:$A$619,'OP IFG'!B419,'PE2017'!$F$7:$F$619)</f>
        <v>0</v>
      </c>
      <c r="H419" s="69">
        <f>SUMIF('PE2017'!$A$7:$A$619,'OP IFG'!B419,'PE2017'!$G$7:$G$619)</f>
        <v>0</v>
      </c>
      <c r="I419" s="69">
        <f>SUMIF('PE2017'!$A$7:$A$619,'OP IFG'!B419,'PE2017'!$H$7:$H$619)</f>
        <v>0</v>
      </c>
      <c r="J419" s="69">
        <f>SUMIF('PE2017'!$A$7:$A$619,'OP IFG'!B419,'PE2017'!$I$7:$I$619)</f>
        <v>0</v>
      </c>
      <c r="K419" s="69">
        <f>SUMIF('PE2017'!$A$7:$A$619,'OP IFG'!B419,'PE2017'!$J$7:$J$619)</f>
        <v>0</v>
      </c>
      <c r="L419" s="69">
        <f>SUMIF('PE2017'!$A$7:$A$619,'OP IFG'!B419,'PE2017'!$K$7:$K$619)</f>
        <v>0</v>
      </c>
      <c r="M419" s="69">
        <f>SUMIF('PE2017'!$A$7:$A$619,'OP IFG'!B419,'PE2017'!$L$7:$L$619)</f>
        <v>0</v>
      </c>
      <c r="N419" s="69">
        <f>SUMIF('PE2017'!$A$7:$A$619,'OP IFG'!B419,'PE2017'!$M$7:$M$619)</f>
        <v>0</v>
      </c>
      <c r="O419" s="69">
        <f>SUMIF('PE2017'!$A$7:$A$619,'OP IFG'!B419,'PE2017'!N$7:$N$619)</f>
        <v>0</v>
      </c>
      <c r="P419" s="69">
        <f>SUMIF('PE2017'!$A$7:$A$619,'OP IFG'!B409,'PE2017'!$O$7:$O$619)</f>
        <v>0</v>
      </c>
      <c r="Q419" s="70">
        <f t="shared" si="189"/>
        <v>0</v>
      </c>
      <c r="R419" s="75"/>
      <c r="S419" s="75"/>
    </row>
    <row r="420" spans="1:19" ht="17.25" customHeight="1">
      <c r="B420" s="68" t="s">
        <v>521</v>
      </c>
      <c r="C420" s="113" t="s">
        <v>522</v>
      </c>
      <c r="D420" s="113"/>
      <c r="E420" s="69">
        <f>SUMIF('PE2017'!$A$7:$A$619,'OP IFG'!B420,'PE2017'!$D$7:$D$619)</f>
        <v>0</v>
      </c>
      <c r="F420" s="69">
        <f>SUMIF('PE2017'!$A$7:$A$619,'OP IFG'!B420,'PE2017'!$E$7:$E$619)</f>
        <v>0</v>
      </c>
      <c r="G420" s="69">
        <f>SUMIF('PE2017'!$A$7:$A$619,'OP IFG'!B420,'PE2017'!$F$7:$F$619)</f>
        <v>0</v>
      </c>
      <c r="H420" s="69">
        <f>SUMIF('PE2017'!$A$7:$A$619,'OP IFG'!B420,'PE2017'!$G$7:$G$619)</f>
        <v>0</v>
      </c>
      <c r="I420" s="69">
        <f>SUMIF('PE2017'!$A$7:$A$619,'OP IFG'!B420,'PE2017'!$H$7:$H$619)</f>
        <v>0</v>
      </c>
      <c r="J420" s="69">
        <f>SUMIF('PE2017'!$A$7:$A$619,'OP IFG'!B420,'PE2017'!$I$7:$I$619)</f>
        <v>0</v>
      </c>
      <c r="K420" s="69">
        <f>SUMIF('PE2017'!$A$7:$A$619,'OP IFG'!B420,'PE2017'!$J$7:$J$619)</f>
        <v>0</v>
      </c>
      <c r="L420" s="69">
        <f>SUMIF('PE2017'!$A$7:$A$619,'OP IFG'!B420,'PE2017'!$K$7:$K$619)</f>
        <v>0</v>
      </c>
      <c r="M420" s="69">
        <f>SUMIF('PE2017'!$A$7:$A$619,'OP IFG'!B420,'PE2017'!$L$7:$L$619)</f>
        <v>0</v>
      </c>
      <c r="N420" s="69">
        <f>SUMIF('PE2017'!$A$7:$A$619,'OP IFG'!B420,'PE2017'!$M$7:$M$619)</f>
        <v>0</v>
      </c>
      <c r="O420" s="69">
        <f>SUMIF('PE2017'!$A$7:$A$619,'OP IFG'!B420,'PE2017'!N$7:$N$619)</f>
        <v>0</v>
      </c>
      <c r="P420" s="69">
        <f>SUMIF('PE2017'!$A$7:$A$619,'OP IFG'!B410,'PE2017'!$O$7:$O$619)</f>
        <v>0</v>
      </c>
      <c r="Q420" s="70">
        <f t="shared" si="189"/>
        <v>0</v>
      </c>
      <c r="R420" s="75"/>
      <c r="S420" s="75"/>
    </row>
    <row r="421" spans="1:19" ht="17.25" customHeight="1">
      <c r="B421" s="68" t="s">
        <v>523</v>
      </c>
      <c r="C421" s="113" t="s">
        <v>524</v>
      </c>
      <c r="D421" s="113"/>
      <c r="E421" s="69">
        <f>SUMIF('PE2017'!$A$7:$A$619,'OP IFG'!B421,'PE2017'!$D$7:$D$619)</f>
        <v>0</v>
      </c>
      <c r="F421" s="69">
        <f>SUMIF('PE2017'!$A$7:$A$619,'OP IFG'!B421,'PE2017'!$E$7:$E$619)</f>
        <v>0</v>
      </c>
      <c r="G421" s="69">
        <f>SUMIF('PE2017'!$A$7:$A$619,'OP IFG'!B421,'PE2017'!$F$7:$F$619)</f>
        <v>0</v>
      </c>
      <c r="H421" s="69">
        <f>SUMIF('PE2017'!$A$7:$A$619,'OP IFG'!B421,'PE2017'!$G$7:$G$619)</f>
        <v>0</v>
      </c>
      <c r="I421" s="69">
        <f>SUMIF('PE2017'!$A$7:$A$619,'OP IFG'!B421,'PE2017'!$H$7:$H$619)</f>
        <v>0</v>
      </c>
      <c r="J421" s="69">
        <f>SUMIF('PE2017'!$A$7:$A$619,'OP IFG'!B421,'PE2017'!$I$7:$I$619)</f>
        <v>0</v>
      </c>
      <c r="K421" s="69">
        <f>SUMIF('PE2017'!$A$7:$A$619,'OP IFG'!B421,'PE2017'!$J$7:$J$619)</f>
        <v>0</v>
      </c>
      <c r="L421" s="69">
        <f>SUMIF('PE2017'!$A$7:$A$619,'OP IFG'!B421,'PE2017'!$K$7:$K$619)</f>
        <v>0</v>
      </c>
      <c r="M421" s="69">
        <f>SUMIF('PE2017'!$A$7:$A$619,'OP IFG'!B421,'PE2017'!$L$7:$L$619)</f>
        <v>0</v>
      </c>
      <c r="N421" s="69">
        <f>SUMIF('PE2017'!$A$7:$A$619,'OP IFG'!B421,'PE2017'!$M$7:$M$619)</f>
        <v>0</v>
      </c>
      <c r="O421" s="69">
        <f>SUMIF('PE2017'!$A$7:$A$619,'OP IFG'!B421,'PE2017'!N$7:$N$619)</f>
        <v>0</v>
      </c>
      <c r="P421" s="69">
        <f>SUMIF('PE2017'!$A$7:$A$619,'OP IFG'!B411,'PE2017'!$O$7:$O$619)</f>
        <v>0</v>
      </c>
      <c r="Q421" s="70">
        <f t="shared" si="189"/>
        <v>0</v>
      </c>
      <c r="R421" s="75"/>
      <c r="S421" s="75"/>
    </row>
    <row r="422" spans="1:19" ht="17.25" customHeight="1">
      <c r="B422" s="68" t="s">
        <v>525</v>
      </c>
      <c r="C422" s="113" t="s">
        <v>526</v>
      </c>
      <c r="D422" s="113"/>
      <c r="E422" s="69">
        <f>SUMIF('PE2017'!$A$7:$A$619,'OP IFG'!B422,'PE2017'!$D$7:$D$619)</f>
        <v>0</v>
      </c>
      <c r="F422" s="69">
        <f>SUMIF('PE2017'!$A$7:$A$619,'OP IFG'!B422,'PE2017'!$E$7:$E$619)</f>
        <v>0</v>
      </c>
      <c r="G422" s="69">
        <f>SUMIF('PE2017'!$A$7:$A$619,'OP IFG'!B422,'PE2017'!$F$7:$F$619)</f>
        <v>0</v>
      </c>
      <c r="H422" s="69">
        <f>SUMIF('PE2017'!$A$7:$A$619,'OP IFG'!B422,'PE2017'!$G$7:$G$619)</f>
        <v>0</v>
      </c>
      <c r="I422" s="69">
        <f>SUMIF('PE2017'!$A$7:$A$619,'OP IFG'!B422,'PE2017'!$H$7:$H$619)</f>
        <v>0</v>
      </c>
      <c r="J422" s="69">
        <f>SUMIF('PE2017'!$A$7:$A$619,'OP IFG'!B422,'PE2017'!$I$7:$I$619)</f>
        <v>0</v>
      </c>
      <c r="K422" s="69">
        <f>SUMIF('PE2017'!$A$7:$A$619,'OP IFG'!B422,'PE2017'!$J$7:$J$619)</f>
        <v>0</v>
      </c>
      <c r="L422" s="69">
        <f>SUMIF('PE2017'!$A$7:$A$619,'OP IFG'!B422,'PE2017'!$K$7:$K$619)</f>
        <v>0</v>
      </c>
      <c r="M422" s="69">
        <f>SUMIF('PE2017'!$A$7:$A$619,'OP IFG'!B422,'PE2017'!$L$7:$L$619)</f>
        <v>0</v>
      </c>
      <c r="N422" s="69">
        <f>SUMIF('PE2017'!$A$7:$A$619,'OP IFG'!B422,'PE2017'!$M$7:$M$619)</f>
        <v>0</v>
      </c>
      <c r="O422" s="69">
        <f>SUMIF('PE2017'!$A$7:$A$619,'OP IFG'!B422,'PE2017'!N$7:$N$619)</f>
        <v>0</v>
      </c>
      <c r="P422" s="69">
        <f>SUMIF('PE2017'!$A$7:$A$619,'OP IFG'!B412,'PE2017'!$O$7:$O$619)</f>
        <v>0</v>
      </c>
      <c r="Q422" s="70">
        <f t="shared" si="189"/>
        <v>0</v>
      </c>
      <c r="R422" s="75"/>
      <c r="S422" s="75"/>
    </row>
    <row r="423" spans="1:19" s="54" customFormat="1" ht="27" customHeight="1">
      <c r="A423" s="82"/>
      <c r="B423" s="66">
        <v>613</v>
      </c>
      <c r="C423" s="110" t="s">
        <v>527</v>
      </c>
      <c r="D423" s="111"/>
      <c r="E423" s="73">
        <f t="shared" ref="E423:Q423" si="190">SUM(E424:E437)</f>
        <v>0</v>
      </c>
      <c r="F423" s="73">
        <f t="shared" si="190"/>
        <v>0</v>
      </c>
      <c r="G423" s="73">
        <f t="shared" si="190"/>
        <v>0</v>
      </c>
      <c r="H423" s="73">
        <f t="shared" si="190"/>
        <v>0</v>
      </c>
      <c r="I423" s="73">
        <f t="shared" si="190"/>
        <v>0</v>
      </c>
      <c r="J423" s="73">
        <f t="shared" si="190"/>
        <v>0</v>
      </c>
      <c r="K423" s="73">
        <f t="shared" si="190"/>
        <v>0</v>
      </c>
      <c r="L423" s="73">
        <f t="shared" si="190"/>
        <v>0</v>
      </c>
      <c r="M423" s="73">
        <f t="shared" si="190"/>
        <v>0</v>
      </c>
      <c r="N423" s="73">
        <f t="shared" si="190"/>
        <v>0</v>
      </c>
      <c r="O423" s="73">
        <f t="shared" si="190"/>
        <v>0</v>
      </c>
      <c r="P423" s="73">
        <f t="shared" si="190"/>
        <v>0</v>
      </c>
      <c r="Q423" s="73">
        <f t="shared" si="190"/>
        <v>0</v>
      </c>
      <c r="R423" s="74"/>
      <c r="S423" s="74"/>
    </row>
    <row r="424" spans="1:19" ht="17.25" customHeight="1">
      <c r="B424" s="68">
        <v>61301</v>
      </c>
      <c r="C424" s="108" t="s">
        <v>528</v>
      </c>
      <c r="D424" s="109"/>
      <c r="E424" s="69">
        <f>SUMIF('PE2017'!$A$7:$A$619,'OP IFG'!B424,'PE2017'!$D$7:$D$619)</f>
        <v>0</v>
      </c>
      <c r="F424" s="69">
        <f>SUMIF('PE2017'!$A$7:$A$619,'OP IFG'!B424,'PE2017'!$E$7:$E$619)</f>
        <v>0</v>
      </c>
      <c r="G424" s="69">
        <f>SUMIF('PE2017'!$A$7:$A$619,'OP IFG'!B424,'PE2017'!$F$7:$F$619)</f>
        <v>0</v>
      </c>
      <c r="H424" s="69">
        <f>SUMIF('PE2017'!$A$7:$A$619,'OP IFG'!B424,'PE2017'!$G$7:$G$619)</f>
        <v>0</v>
      </c>
      <c r="I424" s="69">
        <f>SUMIF('PE2017'!$A$7:$A$619,'OP IFG'!B424,'PE2017'!$H$7:$H$619)</f>
        <v>0</v>
      </c>
      <c r="J424" s="69">
        <f>SUMIF('PE2017'!$A$7:$A$619,'OP IFG'!B424,'PE2017'!$I$7:$I$619)</f>
        <v>0</v>
      </c>
      <c r="K424" s="69">
        <f>SUMIF('PE2017'!$A$7:$A$619,'OP IFG'!B424,'PE2017'!$J$7:$J$619)</f>
        <v>0</v>
      </c>
      <c r="L424" s="69">
        <f>SUMIF('PE2017'!$A$7:$A$619,'OP IFG'!B424,'PE2017'!$K$7:$K$619)</f>
        <v>0</v>
      </c>
      <c r="M424" s="69">
        <f>SUMIF('PE2017'!$A$7:$A$619,'OP IFG'!B424,'PE2017'!$L$7:$L$619)</f>
        <v>0</v>
      </c>
      <c r="N424" s="69">
        <f>SUMIF('PE2017'!$A$7:$A$619,'OP IFG'!B424,'PE2017'!$M$7:$M$619)</f>
        <v>0</v>
      </c>
      <c r="O424" s="69">
        <f>SUMIF('PE2017'!$A$7:$A$619,'OP IFG'!B424,'PE2017'!N$7:$N$619)</f>
        <v>0</v>
      </c>
      <c r="P424" s="69">
        <f>SUMIF('PE2017'!$A$7:$A$619,'OP IFG'!B414,'PE2017'!$O$7:$O$619)</f>
        <v>0</v>
      </c>
      <c r="Q424" s="70">
        <f t="shared" ref="Q424:Q437" si="191">SUM(E424:P424)</f>
        <v>0</v>
      </c>
      <c r="R424" s="75"/>
      <c r="S424" s="75"/>
    </row>
    <row r="425" spans="1:19" ht="17.25" customHeight="1">
      <c r="B425" s="68">
        <v>61302</v>
      </c>
      <c r="C425" s="108" t="s">
        <v>529</v>
      </c>
      <c r="D425" s="109"/>
      <c r="E425" s="69">
        <f>SUMIF('PE2017'!$A$7:$A$619,'OP IFG'!B425,'PE2017'!$D$7:$D$619)</f>
        <v>0</v>
      </c>
      <c r="F425" s="69">
        <f>SUMIF('PE2017'!$A$7:$A$619,'OP IFG'!B425,'PE2017'!$E$7:$E$619)</f>
        <v>0</v>
      </c>
      <c r="G425" s="69">
        <f>SUMIF('PE2017'!$A$7:$A$619,'OP IFG'!B425,'PE2017'!$F$7:$F$619)</f>
        <v>0</v>
      </c>
      <c r="H425" s="69">
        <f>SUMIF('PE2017'!$A$7:$A$619,'OP IFG'!B425,'PE2017'!$G$7:$G$619)</f>
        <v>0</v>
      </c>
      <c r="I425" s="69">
        <f>SUMIF('PE2017'!$A$7:$A$619,'OP IFG'!B425,'PE2017'!$H$7:$H$619)</f>
        <v>0</v>
      </c>
      <c r="J425" s="69">
        <f>SUMIF('PE2017'!$A$7:$A$619,'OP IFG'!B425,'PE2017'!$I$7:$I$619)</f>
        <v>0</v>
      </c>
      <c r="K425" s="69">
        <f>SUMIF('PE2017'!$A$7:$A$619,'OP IFG'!B425,'PE2017'!$J$7:$J$619)</f>
        <v>0</v>
      </c>
      <c r="L425" s="69">
        <f>SUMIF('PE2017'!$A$7:$A$619,'OP IFG'!B425,'PE2017'!$K$7:$K$619)</f>
        <v>0</v>
      </c>
      <c r="M425" s="69">
        <f>SUMIF('PE2017'!$A$7:$A$619,'OP IFG'!B425,'PE2017'!$L$7:$L$619)</f>
        <v>0</v>
      </c>
      <c r="N425" s="69">
        <f>SUMIF('PE2017'!$A$7:$A$619,'OP IFG'!B425,'PE2017'!$M$7:$M$619)</f>
        <v>0</v>
      </c>
      <c r="O425" s="69">
        <f>SUMIF('PE2017'!$A$7:$A$619,'OP IFG'!B425,'PE2017'!N$7:$N$619)</f>
        <v>0</v>
      </c>
      <c r="P425" s="69">
        <f>SUMIF('PE2017'!$A$7:$A$619,'OP IFG'!B415,'PE2017'!$O$7:$O$619)</f>
        <v>0</v>
      </c>
      <c r="Q425" s="70">
        <f t="shared" si="191"/>
        <v>0</v>
      </c>
      <c r="R425" s="75"/>
      <c r="S425" s="75"/>
    </row>
    <row r="426" spans="1:19" ht="17.25" customHeight="1">
      <c r="B426" s="68">
        <v>61303</v>
      </c>
      <c r="C426" s="108" t="s">
        <v>530</v>
      </c>
      <c r="D426" s="109"/>
      <c r="E426" s="69">
        <f>SUMIF('PE2017'!$A$7:$A$619,'OP IFG'!B426,'PE2017'!$D$7:$D$619)</f>
        <v>0</v>
      </c>
      <c r="F426" s="69">
        <f>SUMIF('PE2017'!$A$7:$A$619,'OP IFG'!B426,'PE2017'!$E$7:$E$619)</f>
        <v>0</v>
      </c>
      <c r="G426" s="69">
        <f>SUMIF('PE2017'!$A$7:$A$619,'OP IFG'!B426,'PE2017'!$F$7:$F$619)</f>
        <v>0</v>
      </c>
      <c r="H426" s="69">
        <f>SUMIF('PE2017'!$A$7:$A$619,'OP IFG'!B426,'PE2017'!$G$7:$G$619)</f>
        <v>0</v>
      </c>
      <c r="I426" s="69">
        <f>SUMIF('PE2017'!$A$7:$A$619,'OP IFG'!B426,'PE2017'!$H$7:$H$619)</f>
        <v>0</v>
      </c>
      <c r="J426" s="69">
        <f>SUMIF('PE2017'!$A$7:$A$619,'OP IFG'!B426,'PE2017'!$I$7:$I$619)</f>
        <v>0</v>
      </c>
      <c r="K426" s="69">
        <f>SUMIF('PE2017'!$A$7:$A$619,'OP IFG'!B426,'PE2017'!$J$7:$J$619)</f>
        <v>0</v>
      </c>
      <c r="L426" s="69">
        <f>SUMIF('PE2017'!$A$7:$A$619,'OP IFG'!B426,'PE2017'!$K$7:$K$619)</f>
        <v>0</v>
      </c>
      <c r="M426" s="69">
        <f>SUMIF('PE2017'!$A$7:$A$619,'OP IFG'!B426,'PE2017'!$L$7:$L$619)</f>
        <v>0</v>
      </c>
      <c r="N426" s="69">
        <f>SUMIF('PE2017'!$A$7:$A$619,'OP IFG'!B426,'PE2017'!$M$7:$M$619)</f>
        <v>0</v>
      </c>
      <c r="O426" s="69">
        <f>SUMIF('PE2017'!$A$7:$A$619,'OP IFG'!B426,'PE2017'!N$7:$N$619)</f>
        <v>0</v>
      </c>
      <c r="P426" s="69">
        <f>SUMIF('PE2017'!$A$7:$A$619,'OP IFG'!B416,'PE2017'!$O$7:$O$619)</f>
        <v>0</v>
      </c>
      <c r="Q426" s="70">
        <f t="shared" si="191"/>
        <v>0</v>
      </c>
      <c r="R426" s="75"/>
      <c r="S426" s="75"/>
    </row>
    <row r="427" spans="1:19" ht="17.25" customHeight="1">
      <c r="B427" s="68">
        <v>61304</v>
      </c>
      <c r="C427" s="108" t="s">
        <v>531</v>
      </c>
      <c r="D427" s="109"/>
      <c r="E427" s="69">
        <f>SUMIF('PE2017'!$A$7:$A$619,'OP IFG'!B427,'PE2017'!$D$7:$D$619)</f>
        <v>0</v>
      </c>
      <c r="F427" s="69">
        <f>SUMIF('PE2017'!$A$7:$A$619,'OP IFG'!B427,'PE2017'!$E$7:$E$619)</f>
        <v>0</v>
      </c>
      <c r="G427" s="69">
        <f>SUMIF('PE2017'!$A$7:$A$619,'OP IFG'!B427,'PE2017'!$F$7:$F$619)</f>
        <v>0</v>
      </c>
      <c r="H427" s="69">
        <f>SUMIF('PE2017'!$A$7:$A$619,'OP IFG'!B427,'PE2017'!$G$7:$G$619)</f>
        <v>0</v>
      </c>
      <c r="I427" s="69">
        <f>SUMIF('PE2017'!$A$7:$A$619,'OP IFG'!B427,'PE2017'!$H$7:$H$619)</f>
        <v>0</v>
      </c>
      <c r="J427" s="69">
        <f>SUMIF('PE2017'!$A$7:$A$619,'OP IFG'!B427,'PE2017'!$I$7:$I$619)</f>
        <v>0</v>
      </c>
      <c r="K427" s="69">
        <f>SUMIF('PE2017'!$A$7:$A$619,'OP IFG'!B427,'PE2017'!$J$7:$J$619)</f>
        <v>0</v>
      </c>
      <c r="L427" s="69">
        <f>SUMIF('PE2017'!$A$7:$A$619,'OP IFG'!B427,'PE2017'!$K$7:$K$619)</f>
        <v>0</v>
      </c>
      <c r="M427" s="69">
        <f>SUMIF('PE2017'!$A$7:$A$619,'OP IFG'!B427,'PE2017'!$L$7:$L$619)</f>
        <v>0</v>
      </c>
      <c r="N427" s="69">
        <f>SUMIF('PE2017'!$A$7:$A$619,'OP IFG'!B427,'PE2017'!$M$7:$M$619)</f>
        <v>0</v>
      </c>
      <c r="O427" s="69">
        <f>SUMIF('PE2017'!$A$7:$A$619,'OP IFG'!B427,'PE2017'!N$7:$N$619)</f>
        <v>0</v>
      </c>
      <c r="P427" s="69">
        <f>SUMIF('PE2017'!$A$7:$A$619,'OP IFG'!B417,'PE2017'!$O$7:$O$619)</f>
        <v>0</v>
      </c>
      <c r="Q427" s="70">
        <f t="shared" si="191"/>
        <v>0</v>
      </c>
      <c r="R427" s="75"/>
      <c r="S427" s="75"/>
    </row>
    <row r="428" spans="1:19" ht="17.25" customHeight="1">
      <c r="B428" s="68">
        <v>61305</v>
      </c>
      <c r="C428" s="108" t="s">
        <v>532</v>
      </c>
      <c r="D428" s="109"/>
      <c r="E428" s="69">
        <f>SUMIF('PE2017'!$A$7:$A$619,'OP IFG'!B428,'PE2017'!$D$7:$D$619)</f>
        <v>0</v>
      </c>
      <c r="F428" s="69">
        <f>SUMIF('PE2017'!$A$7:$A$619,'OP IFG'!B428,'PE2017'!$E$7:$E$619)</f>
        <v>0</v>
      </c>
      <c r="G428" s="69">
        <f>SUMIF('PE2017'!$A$7:$A$619,'OP IFG'!B428,'PE2017'!$F$7:$F$619)</f>
        <v>0</v>
      </c>
      <c r="H428" s="69">
        <f>SUMIF('PE2017'!$A$7:$A$619,'OP IFG'!B428,'PE2017'!$G$7:$G$619)</f>
        <v>0</v>
      </c>
      <c r="I428" s="69">
        <f>SUMIF('PE2017'!$A$7:$A$619,'OP IFG'!B428,'PE2017'!$H$7:$H$619)</f>
        <v>0</v>
      </c>
      <c r="J428" s="69">
        <f>SUMIF('PE2017'!$A$7:$A$619,'OP IFG'!B428,'PE2017'!$I$7:$I$619)</f>
        <v>0</v>
      </c>
      <c r="K428" s="69">
        <f>SUMIF('PE2017'!$A$7:$A$619,'OP IFG'!B428,'PE2017'!$J$7:$J$619)</f>
        <v>0</v>
      </c>
      <c r="L428" s="69">
        <f>SUMIF('PE2017'!$A$7:$A$619,'OP IFG'!B428,'PE2017'!$K$7:$K$619)</f>
        <v>0</v>
      </c>
      <c r="M428" s="69">
        <f>SUMIF('PE2017'!$A$7:$A$619,'OP IFG'!B428,'PE2017'!$L$7:$L$619)</f>
        <v>0</v>
      </c>
      <c r="N428" s="69">
        <f>SUMIF('PE2017'!$A$7:$A$619,'OP IFG'!B428,'PE2017'!$M$7:$M$619)</f>
        <v>0</v>
      </c>
      <c r="O428" s="69">
        <f>SUMIF('PE2017'!$A$7:$A$619,'OP IFG'!B428,'PE2017'!N$7:$N$619)</f>
        <v>0</v>
      </c>
      <c r="P428" s="69">
        <f>SUMIF('PE2017'!$A$7:$A$619,'OP IFG'!B418,'PE2017'!$O$7:$O$619)</f>
        <v>0</v>
      </c>
      <c r="Q428" s="70">
        <f t="shared" si="191"/>
        <v>0</v>
      </c>
      <c r="R428" s="75"/>
      <c r="S428" s="75"/>
    </row>
    <row r="429" spans="1:19" ht="17.25" customHeight="1">
      <c r="B429" s="68">
        <v>61306</v>
      </c>
      <c r="C429" s="108" t="s">
        <v>533</v>
      </c>
      <c r="D429" s="109"/>
      <c r="E429" s="69">
        <f>SUMIF('PE2017'!$A$7:$A$619,'OP IFG'!B429,'PE2017'!$D$7:$D$619)</f>
        <v>0</v>
      </c>
      <c r="F429" s="69">
        <f>SUMIF('PE2017'!$A$7:$A$619,'OP IFG'!B429,'PE2017'!$E$7:$E$619)</f>
        <v>0</v>
      </c>
      <c r="G429" s="69">
        <f>SUMIF('PE2017'!$A$7:$A$619,'OP IFG'!B429,'PE2017'!$F$7:$F$619)</f>
        <v>0</v>
      </c>
      <c r="H429" s="69">
        <f>SUMIF('PE2017'!$A$7:$A$619,'OP IFG'!B429,'PE2017'!$G$7:$G$619)</f>
        <v>0</v>
      </c>
      <c r="I429" s="69">
        <f>SUMIF('PE2017'!$A$7:$A$619,'OP IFG'!B429,'PE2017'!$H$7:$H$619)</f>
        <v>0</v>
      </c>
      <c r="J429" s="69">
        <f>SUMIF('PE2017'!$A$7:$A$619,'OP IFG'!B429,'PE2017'!$I$7:$I$619)</f>
        <v>0</v>
      </c>
      <c r="K429" s="69">
        <f>SUMIF('PE2017'!$A$7:$A$619,'OP IFG'!B429,'PE2017'!$J$7:$J$619)</f>
        <v>0</v>
      </c>
      <c r="L429" s="69">
        <f>SUMIF('PE2017'!$A$7:$A$619,'OP IFG'!B429,'PE2017'!$K$7:$K$619)</f>
        <v>0</v>
      </c>
      <c r="M429" s="69">
        <f>SUMIF('PE2017'!$A$7:$A$619,'OP IFG'!B429,'PE2017'!$L$7:$L$619)</f>
        <v>0</v>
      </c>
      <c r="N429" s="69">
        <f>SUMIF('PE2017'!$A$7:$A$619,'OP IFG'!B429,'PE2017'!$M$7:$M$619)</f>
        <v>0</v>
      </c>
      <c r="O429" s="69">
        <f>SUMIF('PE2017'!$A$7:$A$619,'OP IFG'!B429,'PE2017'!N$7:$N$619)</f>
        <v>0</v>
      </c>
      <c r="P429" s="69">
        <f>SUMIF('PE2017'!$A$7:$A$619,'OP IFG'!B419,'PE2017'!$O$7:$O$619)</f>
        <v>0</v>
      </c>
      <c r="Q429" s="70">
        <f t="shared" si="191"/>
        <v>0</v>
      </c>
      <c r="R429" s="75"/>
      <c r="S429" s="75"/>
    </row>
    <row r="430" spans="1:19" ht="17.25" customHeight="1">
      <c r="B430" s="68">
        <v>61307</v>
      </c>
      <c r="C430" s="108" t="s">
        <v>534</v>
      </c>
      <c r="D430" s="109"/>
      <c r="E430" s="69">
        <f>SUMIF('PE2017'!$A$7:$A$619,'OP IFG'!B430,'PE2017'!$D$7:$D$619)</f>
        <v>0</v>
      </c>
      <c r="F430" s="69">
        <f>SUMIF('PE2017'!$A$7:$A$619,'OP IFG'!B430,'PE2017'!$E$7:$E$619)</f>
        <v>0</v>
      </c>
      <c r="G430" s="69">
        <f>SUMIF('PE2017'!$A$7:$A$619,'OP IFG'!B430,'PE2017'!$F$7:$F$619)</f>
        <v>0</v>
      </c>
      <c r="H430" s="69">
        <f>SUMIF('PE2017'!$A$7:$A$619,'OP IFG'!B430,'PE2017'!$G$7:$G$619)</f>
        <v>0</v>
      </c>
      <c r="I430" s="69">
        <f>SUMIF('PE2017'!$A$7:$A$619,'OP IFG'!B430,'PE2017'!$H$7:$H$619)</f>
        <v>0</v>
      </c>
      <c r="J430" s="69">
        <f>SUMIF('PE2017'!$A$7:$A$619,'OP IFG'!B430,'PE2017'!$I$7:$I$619)</f>
        <v>0</v>
      </c>
      <c r="K430" s="69">
        <f>SUMIF('PE2017'!$A$7:$A$619,'OP IFG'!B430,'PE2017'!$J$7:$J$619)</f>
        <v>0</v>
      </c>
      <c r="L430" s="69">
        <f>SUMIF('PE2017'!$A$7:$A$619,'OP IFG'!B430,'PE2017'!$K$7:$K$619)</f>
        <v>0</v>
      </c>
      <c r="M430" s="69">
        <f>SUMIF('PE2017'!$A$7:$A$619,'OP IFG'!B430,'PE2017'!$L$7:$L$619)</f>
        <v>0</v>
      </c>
      <c r="N430" s="69">
        <f>SUMIF('PE2017'!$A$7:$A$619,'OP IFG'!B430,'PE2017'!$M$7:$M$619)</f>
        <v>0</v>
      </c>
      <c r="O430" s="69">
        <f>SUMIF('PE2017'!$A$7:$A$619,'OP IFG'!B430,'PE2017'!N$7:$N$619)</f>
        <v>0</v>
      </c>
      <c r="P430" s="69">
        <f>SUMIF('PE2017'!$A$7:$A$619,'OP IFG'!B420,'PE2017'!$O$7:$O$619)</f>
        <v>0</v>
      </c>
      <c r="Q430" s="70">
        <f t="shared" si="191"/>
        <v>0</v>
      </c>
      <c r="R430" s="75"/>
      <c r="S430" s="75"/>
    </row>
    <row r="431" spans="1:19" ht="17.25" customHeight="1">
      <c r="B431" s="68">
        <v>61308</v>
      </c>
      <c r="C431" s="108" t="s">
        <v>535</v>
      </c>
      <c r="D431" s="109"/>
      <c r="E431" s="69">
        <f>SUMIF('PE2017'!$A$7:$A$619,'OP IFG'!B431,'PE2017'!$D$7:$D$619)</f>
        <v>0</v>
      </c>
      <c r="F431" s="69">
        <f>SUMIF('PE2017'!$A$7:$A$619,'OP IFG'!B431,'PE2017'!$E$7:$E$619)</f>
        <v>0</v>
      </c>
      <c r="G431" s="69">
        <f>SUMIF('PE2017'!$A$7:$A$619,'OP IFG'!B431,'PE2017'!$F$7:$F$619)</f>
        <v>0</v>
      </c>
      <c r="H431" s="69">
        <f>SUMIF('PE2017'!$A$7:$A$619,'OP IFG'!B431,'PE2017'!$G$7:$G$619)</f>
        <v>0</v>
      </c>
      <c r="I431" s="69">
        <f>SUMIF('PE2017'!$A$7:$A$619,'OP IFG'!B431,'PE2017'!$H$7:$H$619)</f>
        <v>0</v>
      </c>
      <c r="J431" s="69">
        <f>SUMIF('PE2017'!$A$7:$A$619,'OP IFG'!B431,'PE2017'!$I$7:$I$619)</f>
        <v>0</v>
      </c>
      <c r="K431" s="69">
        <f>SUMIF('PE2017'!$A$7:$A$619,'OP IFG'!B431,'PE2017'!$J$7:$J$619)</f>
        <v>0</v>
      </c>
      <c r="L431" s="69">
        <f>SUMIF('PE2017'!$A$7:$A$619,'OP IFG'!B431,'PE2017'!$K$7:$K$619)</f>
        <v>0</v>
      </c>
      <c r="M431" s="69">
        <f>SUMIF('PE2017'!$A$7:$A$619,'OP IFG'!B431,'PE2017'!$L$7:$L$619)</f>
        <v>0</v>
      </c>
      <c r="N431" s="69">
        <f>SUMIF('PE2017'!$A$7:$A$619,'OP IFG'!B431,'PE2017'!$M$7:$M$619)</f>
        <v>0</v>
      </c>
      <c r="O431" s="69">
        <f>SUMIF('PE2017'!$A$7:$A$619,'OP IFG'!B431,'PE2017'!N$7:$N$619)</f>
        <v>0</v>
      </c>
      <c r="P431" s="69">
        <f>SUMIF('PE2017'!$A$7:$A$619,'OP IFG'!B421,'PE2017'!$O$7:$O$619)</f>
        <v>0</v>
      </c>
      <c r="Q431" s="70">
        <f t="shared" si="191"/>
        <v>0</v>
      </c>
      <c r="R431" s="75"/>
      <c r="S431" s="75"/>
    </row>
    <row r="432" spans="1:19" ht="17.25" customHeight="1">
      <c r="B432" s="68">
        <v>61309</v>
      </c>
      <c r="C432" s="108" t="s">
        <v>531</v>
      </c>
      <c r="D432" s="109"/>
      <c r="E432" s="69">
        <f>SUMIF('PE2017'!$A$7:$A$619,'OP IFG'!B432,'PE2017'!$D$7:$D$619)</f>
        <v>0</v>
      </c>
      <c r="F432" s="69">
        <f>SUMIF('PE2017'!$A$7:$A$619,'OP IFG'!B432,'PE2017'!$E$7:$E$619)</f>
        <v>0</v>
      </c>
      <c r="G432" s="69">
        <f>SUMIF('PE2017'!$A$7:$A$619,'OP IFG'!B432,'PE2017'!$F$7:$F$619)</f>
        <v>0</v>
      </c>
      <c r="H432" s="69">
        <f>SUMIF('PE2017'!$A$7:$A$619,'OP IFG'!B432,'PE2017'!$G$7:$G$619)</f>
        <v>0</v>
      </c>
      <c r="I432" s="69">
        <f>SUMIF('PE2017'!$A$7:$A$619,'OP IFG'!B432,'PE2017'!$H$7:$H$619)</f>
        <v>0</v>
      </c>
      <c r="J432" s="69">
        <f>SUMIF('PE2017'!$A$7:$A$619,'OP IFG'!B432,'PE2017'!$I$7:$I$619)</f>
        <v>0</v>
      </c>
      <c r="K432" s="69">
        <f>SUMIF('PE2017'!$A$7:$A$619,'OP IFG'!B432,'PE2017'!$J$7:$J$619)</f>
        <v>0</v>
      </c>
      <c r="L432" s="69">
        <f>SUMIF('PE2017'!$A$7:$A$619,'OP IFG'!B432,'PE2017'!$K$7:$K$619)</f>
        <v>0</v>
      </c>
      <c r="M432" s="69">
        <f>SUMIF('PE2017'!$A$7:$A$619,'OP IFG'!B432,'PE2017'!$L$7:$L$619)</f>
        <v>0</v>
      </c>
      <c r="N432" s="69">
        <f>SUMIF('PE2017'!$A$7:$A$619,'OP IFG'!B432,'PE2017'!$M$7:$M$619)</f>
        <v>0</v>
      </c>
      <c r="O432" s="69">
        <f>SUMIF('PE2017'!$A$7:$A$619,'OP IFG'!B432,'PE2017'!N$7:$N$619)</f>
        <v>0</v>
      </c>
      <c r="P432" s="69">
        <f>SUMIF('PE2017'!$A$7:$A$619,'OP IFG'!B422,'PE2017'!$O$7:$O$619)</f>
        <v>0</v>
      </c>
      <c r="Q432" s="70">
        <f t="shared" si="191"/>
        <v>0</v>
      </c>
      <c r="R432" s="75"/>
      <c r="S432" s="75"/>
    </row>
    <row r="433" spans="1:19" ht="17.25" customHeight="1">
      <c r="B433" s="68">
        <v>61310</v>
      </c>
      <c r="C433" s="108" t="s">
        <v>536</v>
      </c>
      <c r="D433" s="109"/>
      <c r="E433" s="69">
        <f>SUMIF('PE2017'!$A$7:$A$619,'OP IFG'!B433,'PE2017'!$D$7:$D$619)</f>
        <v>0</v>
      </c>
      <c r="F433" s="69">
        <f>SUMIF('PE2017'!$A$7:$A$619,'OP IFG'!B433,'PE2017'!$E$7:$E$619)</f>
        <v>0</v>
      </c>
      <c r="G433" s="69">
        <f>SUMIF('PE2017'!$A$7:$A$619,'OP IFG'!B433,'PE2017'!$F$7:$F$619)</f>
        <v>0</v>
      </c>
      <c r="H433" s="69">
        <f>SUMIF('PE2017'!$A$7:$A$619,'OP IFG'!B433,'PE2017'!$G$7:$G$619)</f>
        <v>0</v>
      </c>
      <c r="I433" s="69">
        <f>SUMIF('PE2017'!$A$7:$A$619,'OP IFG'!B433,'PE2017'!$H$7:$H$619)</f>
        <v>0</v>
      </c>
      <c r="J433" s="69">
        <f>SUMIF('PE2017'!$A$7:$A$619,'OP IFG'!B433,'PE2017'!$I$7:$I$619)</f>
        <v>0</v>
      </c>
      <c r="K433" s="69">
        <f>SUMIF('PE2017'!$A$7:$A$619,'OP IFG'!B433,'PE2017'!$J$7:$J$619)</f>
        <v>0</v>
      </c>
      <c r="L433" s="69">
        <f>SUMIF('PE2017'!$A$7:$A$619,'OP IFG'!B433,'PE2017'!$K$7:$K$619)</f>
        <v>0</v>
      </c>
      <c r="M433" s="69">
        <f>SUMIF('PE2017'!$A$7:$A$619,'OP IFG'!B433,'PE2017'!$L$7:$L$619)</f>
        <v>0</v>
      </c>
      <c r="N433" s="69">
        <f>SUMIF('PE2017'!$A$7:$A$619,'OP IFG'!B433,'PE2017'!$M$7:$M$619)</f>
        <v>0</v>
      </c>
      <c r="O433" s="69">
        <f>SUMIF('PE2017'!$A$7:$A$619,'OP IFG'!B433,'PE2017'!N$7:$N$619)</f>
        <v>0</v>
      </c>
      <c r="P433" s="69">
        <f>SUMIF('PE2017'!$A$7:$A$619,'OP IFG'!B423,'PE2017'!$O$7:$O$619)</f>
        <v>0</v>
      </c>
      <c r="Q433" s="70">
        <f t="shared" si="191"/>
        <v>0</v>
      </c>
      <c r="R433" s="75"/>
      <c r="S433" s="75"/>
    </row>
    <row r="434" spans="1:19" ht="17.25" customHeight="1">
      <c r="B434" s="68">
        <v>61311</v>
      </c>
      <c r="C434" s="108" t="s">
        <v>537</v>
      </c>
      <c r="D434" s="109"/>
      <c r="E434" s="69">
        <f>SUMIF('PE2017'!$A$7:$A$619,'OP IFG'!B434,'PE2017'!$D$7:$D$619)</f>
        <v>0</v>
      </c>
      <c r="F434" s="69">
        <f>SUMIF('PE2017'!$A$7:$A$619,'OP IFG'!B434,'PE2017'!$E$7:$E$619)</f>
        <v>0</v>
      </c>
      <c r="G434" s="69">
        <f>SUMIF('PE2017'!$A$7:$A$619,'OP IFG'!B434,'PE2017'!$F$7:$F$619)</f>
        <v>0</v>
      </c>
      <c r="H434" s="69">
        <f>SUMIF('PE2017'!$A$7:$A$619,'OP IFG'!B434,'PE2017'!$G$7:$G$619)</f>
        <v>0</v>
      </c>
      <c r="I434" s="69">
        <f>SUMIF('PE2017'!$A$7:$A$619,'OP IFG'!B434,'PE2017'!$H$7:$H$619)</f>
        <v>0</v>
      </c>
      <c r="J434" s="69">
        <f>SUMIF('PE2017'!$A$7:$A$619,'OP IFG'!B434,'PE2017'!$I$7:$I$619)</f>
        <v>0</v>
      </c>
      <c r="K434" s="69">
        <f>SUMIF('PE2017'!$A$7:$A$619,'OP IFG'!B434,'PE2017'!$J$7:$J$619)</f>
        <v>0</v>
      </c>
      <c r="L434" s="69">
        <f>SUMIF('PE2017'!$A$7:$A$619,'OP IFG'!B434,'PE2017'!$K$7:$K$619)</f>
        <v>0</v>
      </c>
      <c r="M434" s="69">
        <f>SUMIF('PE2017'!$A$7:$A$619,'OP IFG'!B434,'PE2017'!$L$7:$L$619)</f>
        <v>0</v>
      </c>
      <c r="N434" s="69">
        <f>SUMIF('PE2017'!$A$7:$A$619,'OP IFG'!B434,'PE2017'!$M$7:$M$619)</f>
        <v>0</v>
      </c>
      <c r="O434" s="69">
        <f>SUMIF('PE2017'!$A$7:$A$619,'OP IFG'!B434,'PE2017'!N$7:$N$619)</f>
        <v>0</v>
      </c>
      <c r="P434" s="69">
        <f>SUMIF('PE2017'!$A$7:$A$619,'OP IFG'!B424,'PE2017'!$O$7:$O$619)</f>
        <v>0</v>
      </c>
      <c r="Q434" s="70">
        <f t="shared" si="191"/>
        <v>0</v>
      </c>
      <c r="R434" s="75"/>
      <c r="S434" s="75"/>
    </row>
    <row r="435" spans="1:19" ht="17.25" customHeight="1">
      <c r="B435" s="68">
        <v>61312</v>
      </c>
      <c r="C435" s="108" t="s">
        <v>538</v>
      </c>
      <c r="D435" s="109"/>
      <c r="E435" s="69">
        <f>SUMIF('PE2017'!$A$7:$A$619,'OP IFG'!B435,'PE2017'!$D$7:$D$619)</f>
        <v>0</v>
      </c>
      <c r="F435" s="69">
        <f>SUMIF('PE2017'!$A$7:$A$619,'OP IFG'!B435,'PE2017'!$E$7:$E$619)</f>
        <v>0</v>
      </c>
      <c r="G435" s="69">
        <f>SUMIF('PE2017'!$A$7:$A$619,'OP IFG'!B435,'PE2017'!$F$7:$F$619)</f>
        <v>0</v>
      </c>
      <c r="H435" s="69">
        <f>SUMIF('PE2017'!$A$7:$A$619,'OP IFG'!B435,'PE2017'!$G$7:$G$619)</f>
        <v>0</v>
      </c>
      <c r="I435" s="69">
        <f>SUMIF('PE2017'!$A$7:$A$619,'OP IFG'!B435,'PE2017'!$H$7:$H$619)</f>
        <v>0</v>
      </c>
      <c r="J435" s="69">
        <f>SUMIF('PE2017'!$A$7:$A$619,'OP IFG'!B435,'PE2017'!$I$7:$I$619)</f>
        <v>0</v>
      </c>
      <c r="K435" s="69">
        <f>SUMIF('PE2017'!$A$7:$A$619,'OP IFG'!B435,'PE2017'!$J$7:$J$619)</f>
        <v>0</v>
      </c>
      <c r="L435" s="69">
        <f>SUMIF('PE2017'!$A$7:$A$619,'OP IFG'!B435,'PE2017'!$K$7:$K$619)</f>
        <v>0</v>
      </c>
      <c r="M435" s="69">
        <f>SUMIF('PE2017'!$A$7:$A$619,'OP IFG'!B435,'PE2017'!$L$7:$L$619)</f>
        <v>0</v>
      </c>
      <c r="N435" s="69">
        <f>SUMIF('PE2017'!$A$7:$A$619,'OP IFG'!B435,'PE2017'!$M$7:$M$619)</f>
        <v>0</v>
      </c>
      <c r="O435" s="69">
        <f>SUMIF('PE2017'!$A$7:$A$619,'OP IFG'!B435,'PE2017'!N$7:$N$619)</f>
        <v>0</v>
      </c>
      <c r="P435" s="69">
        <f>SUMIF('PE2017'!$A$7:$A$619,'OP IFG'!B425,'PE2017'!$O$7:$O$619)</f>
        <v>0</v>
      </c>
      <c r="Q435" s="70">
        <f t="shared" si="191"/>
        <v>0</v>
      </c>
      <c r="R435" s="75"/>
      <c r="S435" s="75"/>
    </row>
    <row r="436" spans="1:19" ht="17.25" customHeight="1">
      <c r="B436" s="68" t="s">
        <v>539</v>
      </c>
      <c r="C436" s="108" t="s">
        <v>524</v>
      </c>
      <c r="D436" s="109"/>
      <c r="E436" s="69">
        <f>SUMIF('PE2017'!$A$7:$A$619,'OP IFG'!B436,'PE2017'!$D$7:$D$619)</f>
        <v>0</v>
      </c>
      <c r="F436" s="69">
        <f>SUMIF('PE2017'!$A$7:$A$619,'OP IFG'!B436,'PE2017'!$E$7:$E$619)</f>
        <v>0</v>
      </c>
      <c r="G436" s="69">
        <f>SUMIF('PE2017'!$A$7:$A$619,'OP IFG'!B436,'PE2017'!$F$7:$F$619)</f>
        <v>0</v>
      </c>
      <c r="H436" s="69">
        <f>SUMIF('PE2017'!$A$7:$A$619,'OP IFG'!B436,'PE2017'!$G$7:$G$619)</f>
        <v>0</v>
      </c>
      <c r="I436" s="69">
        <f>SUMIF('PE2017'!$A$7:$A$619,'OP IFG'!B436,'PE2017'!$H$7:$H$619)</f>
        <v>0</v>
      </c>
      <c r="J436" s="69">
        <f>SUMIF('PE2017'!$A$7:$A$619,'OP IFG'!B436,'PE2017'!$I$7:$I$619)</f>
        <v>0</v>
      </c>
      <c r="K436" s="69">
        <f>SUMIF('PE2017'!$A$7:$A$619,'OP IFG'!B436,'PE2017'!$J$7:$J$619)</f>
        <v>0</v>
      </c>
      <c r="L436" s="69">
        <f>SUMIF('PE2017'!$A$7:$A$619,'OP IFG'!B436,'PE2017'!$K$7:$K$619)</f>
        <v>0</v>
      </c>
      <c r="M436" s="69">
        <f>SUMIF('PE2017'!$A$7:$A$619,'OP IFG'!B436,'PE2017'!$L$7:$L$619)</f>
        <v>0</v>
      </c>
      <c r="N436" s="69">
        <f>SUMIF('PE2017'!$A$7:$A$619,'OP IFG'!B436,'PE2017'!$M$7:$M$619)</f>
        <v>0</v>
      </c>
      <c r="O436" s="69">
        <f>SUMIF('PE2017'!$A$7:$A$619,'OP IFG'!B436,'PE2017'!N$7:$N$619)</f>
        <v>0</v>
      </c>
      <c r="P436" s="69">
        <f>SUMIF('PE2017'!$A$7:$A$619,'OP IFG'!B426,'PE2017'!$O$7:$O$619)</f>
        <v>0</v>
      </c>
      <c r="Q436" s="70">
        <f t="shared" si="191"/>
        <v>0</v>
      </c>
      <c r="R436" s="75"/>
      <c r="S436" s="75"/>
    </row>
    <row r="437" spans="1:19" ht="17.25" customHeight="1">
      <c r="B437" s="68" t="s">
        <v>540</v>
      </c>
      <c r="C437" s="108" t="s">
        <v>526</v>
      </c>
      <c r="D437" s="109"/>
      <c r="E437" s="69">
        <f>SUMIF('PE2017'!$A$7:$A$619,'OP IFG'!B437,'PE2017'!$D$7:$D$619)</f>
        <v>0</v>
      </c>
      <c r="F437" s="69">
        <f>SUMIF('PE2017'!$A$7:$A$619,'OP IFG'!B437,'PE2017'!$E$7:$E$619)</f>
        <v>0</v>
      </c>
      <c r="G437" s="69">
        <f>SUMIF('PE2017'!$A$7:$A$619,'OP IFG'!B437,'PE2017'!$F$7:$F$619)</f>
        <v>0</v>
      </c>
      <c r="H437" s="69">
        <f>SUMIF('PE2017'!$A$7:$A$619,'OP IFG'!B437,'PE2017'!$G$7:$G$619)</f>
        <v>0</v>
      </c>
      <c r="I437" s="69">
        <f>SUMIF('PE2017'!$A$7:$A$619,'OP IFG'!B437,'PE2017'!$H$7:$H$619)</f>
        <v>0</v>
      </c>
      <c r="J437" s="69">
        <f>SUMIF('PE2017'!$A$7:$A$619,'OP IFG'!B437,'PE2017'!$I$7:$I$619)</f>
        <v>0</v>
      </c>
      <c r="K437" s="69">
        <f>SUMIF('PE2017'!$A$7:$A$619,'OP IFG'!B437,'PE2017'!$J$7:$J$619)</f>
        <v>0</v>
      </c>
      <c r="L437" s="69">
        <f>SUMIF('PE2017'!$A$7:$A$619,'OP IFG'!B437,'PE2017'!$K$7:$K$619)</f>
        <v>0</v>
      </c>
      <c r="M437" s="69">
        <f>SUMIF('PE2017'!$A$7:$A$619,'OP IFG'!B437,'PE2017'!$L$7:$L$619)</f>
        <v>0</v>
      </c>
      <c r="N437" s="69">
        <f>SUMIF('PE2017'!$A$7:$A$619,'OP IFG'!B437,'PE2017'!$M$7:$M$619)</f>
        <v>0</v>
      </c>
      <c r="O437" s="69">
        <f>SUMIF('PE2017'!$A$7:$A$619,'OP IFG'!B437,'PE2017'!N$7:$N$619)</f>
        <v>0</v>
      </c>
      <c r="P437" s="69">
        <f>SUMIF('PE2017'!$A$7:$A$619,'OP IFG'!B427,'PE2017'!$O$7:$O$619)</f>
        <v>0</v>
      </c>
      <c r="Q437" s="70">
        <f t="shared" si="191"/>
        <v>0</v>
      </c>
      <c r="R437" s="75"/>
      <c r="S437" s="75"/>
    </row>
    <row r="438" spans="1:19" s="54" customFormat="1" ht="17.25" customHeight="1">
      <c r="A438" s="82"/>
      <c r="B438" s="66">
        <v>614</v>
      </c>
      <c r="C438" s="110" t="s">
        <v>541</v>
      </c>
      <c r="D438" s="111"/>
      <c r="E438" s="73">
        <f t="shared" ref="E438:Q438" si="192">SUM(E439:E463)</f>
        <v>0</v>
      </c>
      <c r="F438" s="73">
        <f t="shared" si="192"/>
        <v>0</v>
      </c>
      <c r="G438" s="73">
        <f t="shared" si="192"/>
        <v>0</v>
      </c>
      <c r="H438" s="73">
        <f t="shared" si="192"/>
        <v>0</v>
      </c>
      <c r="I438" s="73">
        <f t="shared" si="192"/>
        <v>0</v>
      </c>
      <c r="J438" s="73">
        <f t="shared" si="192"/>
        <v>0</v>
      </c>
      <c r="K438" s="73">
        <f t="shared" si="192"/>
        <v>0</v>
      </c>
      <c r="L438" s="73">
        <f t="shared" si="192"/>
        <v>0</v>
      </c>
      <c r="M438" s="73">
        <f t="shared" si="192"/>
        <v>0</v>
      </c>
      <c r="N438" s="73">
        <f t="shared" si="192"/>
        <v>0</v>
      </c>
      <c r="O438" s="73">
        <f t="shared" si="192"/>
        <v>0</v>
      </c>
      <c r="P438" s="73">
        <f t="shared" si="192"/>
        <v>0</v>
      </c>
      <c r="Q438" s="73">
        <f t="shared" si="192"/>
        <v>0</v>
      </c>
      <c r="R438" s="74"/>
      <c r="S438" s="74"/>
    </row>
    <row r="439" spans="1:19" ht="17.25" customHeight="1">
      <c r="B439" s="68">
        <v>61401</v>
      </c>
      <c r="C439" s="108" t="s">
        <v>502</v>
      </c>
      <c r="D439" s="109"/>
      <c r="E439" s="69">
        <f>SUMIF('PE2017'!$A$7:$A$619,'OP IFG'!B439,'PE2017'!$D$7:$D$619)</f>
        <v>0</v>
      </c>
      <c r="F439" s="69">
        <f>SUMIF('PE2017'!$A$7:$A$619,'OP IFG'!B439,'PE2017'!$E$7:$E$619)</f>
        <v>0</v>
      </c>
      <c r="G439" s="69">
        <f>SUMIF('PE2017'!$A$7:$A$619,'OP IFG'!B439,'PE2017'!$F$7:$F$619)</f>
        <v>0</v>
      </c>
      <c r="H439" s="69">
        <f>SUMIF('PE2017'!$A$7:$A$619,'OP IFG'!B439,'PE2017'!$G$7:$G$619)</f>
        <v>0</v>
      </c>
      <c r="I439" s="69">
        <f>SUMIF('PE2017'!$A$7:$A$619,'OP IFG'!B439,'PE2017'!$H$7:$H$619)</f>
        <v>0</v>
      </c>
      <c r="J439" s="69">
        <f>SUMIF('PE2017'!$A$7:$A$619,'OP IFG'!B439,'PE2017'!$I$7:$I$619)</f>
        <v>0</v>
      </c>
      <c r="K439" s="69">
        <f>SUMIF('PE2017'!$A$7:$A$619,'OP IFG'!B439,'PE2017'!$J$7:$J$619)</f>
        <v>0</v>
      </c>
      <c r="L439" s="69">
        <f>SUMIF('PE2017'!$A$7:$A$619,'OP IFG'!B439,'PE2017'!$K$7:$K$619)</f>
        <v>0</v>
      </c>
      <c r="M439" s="69">
        <f>SUMIF('PE2017'!$A$7:$A$619,'OP IFG'!B439,'PE2017'!$L$7:$L$619)</f>
        <v>0</v>
      </c>
      <c r="N439" s="69">
        <f>SUMIF('PE2017'!$A$7:$A$619,'OP IFG'!B439,'PE2017'!$M$7:$M$619)</f>
        <v>0</v>
      </c>
      <c r="O439" s="69">
        <f>SUMIF('PE2017'!$A$7:$A$619,'OP IFG'!B439,'PE2017'!N$7:$N$619)</f>
        <v>0</v>
      </c>
      <c r="P439" s="69">
        <f>SUMIF('PE2017'!$A$7:$A$619,'OP IFG'!B429,'PE2017'!$O$7:$O$619)</f>
        <v>0</v>
      </c>
      <c r="Q439" s="70">
        <f t="shared" ref="Q439:Q463" si="193">SUM(E439:P439)</f>
        <v>0</v>
      </c>
      <c r="R439" s="75"/>
      <c r="S439" s="75"/>
    </row>
    <row r="440" spans="1:19" ht="17.25" customHeight="1">
      <c r="B440" s="68">
        <v>61402</v>
      </c>
      <c r="C440" s="108" t="s">
        <v>503</v>
      </c>
      <c r="D440" s="109"/>
      <c r="E440" s="69">
        <f>SUMIF('PE2017'!$A$7:$A$619,'OP IFG'!B440,'PE2017'!$D$7:$D$619)</f>
        <v>0</v>
      </c>
      <c r="F440" s="69">
        <f>SUMIF('PE2017'!$A$7:$A$619,'OP IFG'!B440,'PE2017'!$E$7:$E$619)</f>
        <v>0</v>
      </c>
      <c r="G440" s="69">
        <f>SUMIF('PE2017'!$A$7:$A$619,'OP IFG'!B440,'PE2017'!$F$7:$F$619)</f>
        <v>0</v>
      </c>
      <c r="H440" s="69">
        <f>SUMIF('PE2017'!$A$7:$A$619,'OP IFG'!B440,'PE2017'!$G$7:$G$619)</f>
        <v>0</v>
      </c>
      <c r="I440" s="69">
        <f>SUMIF('PE2017'!$A$7:$A$619,'OP IFG'!B440,'PE2017'!$H$7:$H$619)</f>
        <v>0</v>
      </c>
      <c r="J440" s="69">
        <f>SUMIF('PE2017'!$A$7:$A$619,'OP IFG'!B440,'PE2017'!$I$7:$I$619)</f>
        <v>0</v>
      </c>
      <c r="K440" s="69">
        <f>SUMIF('PE2017'!$A$7:$A$619,'OP IFG'!B440,'PE2017'!$J$7:$J$619)</f>
        <v>0</v>
      </c>
      <c r="L440" s="69">
        <f>SUMIF('PE2017'!$A$7:$A$619,'OP IFG'!B440,'PE2017'!$K$7:$K$619)</f>
        <v>0</v>
      </c>
      <c r="M440" s="69">
        <f>SUMIF('PE2017'!$A$7:$A$619,'OP IFG'!B440,'PE2017'!$L$7:$L$619)</f>
        <v>0</v>
      </c>
      <c r="N440" s="69">
        <f>SUMIF('PE2017'!$A$7:$A$619,'OP IFG'!B440,'PE2017'!$M$7:$M$619)</f>
        <v>0</v>
      </c>
      <c r="O440" s="69">
        <f>SUMIF('PE2017'!$A$7:$A$619,'OP IFG'!B440,'PE2017'!N$7:$N$619)</f>
        <v>0</v>
      </c>
      <c r="P440" s="69">
        <f>SUMIF('PE2017'!$A$7:$A$619,'OP IFG'!B430,'PE2017'!$O$7:$O$619)</f>
        <v>0</v>
      </c>
      <c r="Q440" s="70">
        <f t="shared" si="193"/>
        <v>0</v>
      </c>
      <c r="R440" s="75"/>
      <c r="S440" s="75"/>
    </row>
    <row r="441" spans="1:19" ht="17.25" customHeight="1">
      <c r="B441" s="68">
        <v>61403</v>
      </c>
      <c r="C441" s="108" t="s">
        <v>504</v>
      </c>
      <c r="D441" s="109"/>
      <c r="E441" s="69">
        <f>SUMIF('PE2017'!$A$7:$A$619,'OP IFG'!B441,'PE2017'!$D$7:$D$619)</f>
        <v>0</v>
      </c>
      <c r="F441" s="69">
        <f>SUMIF('PE2017'!$A$7:$A$619,'OP IFG'!B441,'PE2017'!$E$7:$E$619)</f>
        <v>0</v>
      </c>
      <c r="G441" s="69">
        <f>SUMIF('PE2017'!$A$7:$A$619,'OP IFG'!B441,'PE2017'!$F$7:$F$619)</f>
        <v>0</v>
      </c>
      <c r="H441" s="69">
        <f>SUMIF('PE2017'!$A$7:$A$619,'OP IFG'!B441,'PE2017'!$G$7:$G$619)</f>
        <v>0</v>
      </c>
      <c r="I441" s="69">
        <f>SUMIF('PE2017'!$A$7:$A$619,'OP IFG'!B441,'PE2017'!$H$7:$H$619)</f>
        <v>0</v>
      </c>
      <c r="J441" s="69">
        <f>SUMIF('PE2017'!$A$7:$A$619,'OP IFG'!B441,'PE2017'!$I$7:$I$619)</f>
        <v>0</v>
      </c>
      <c r="K441" s="69">
        <f>SUMIF('PE2017'!$A$7:$A$619,'OP IFG'!B441,'PE2017'!$J$7:$J$619)</f>
        <v>0</v>
      </c>
      <c r="L441" s="69">
        <f>SUMIF('PE2017'!$A$7:$A$619,'OP IFG'!B441,'PE2017'!$K$7:$K$619)</f>
        <v>0</v>
      </c>
      <c r="M441" s="69">
        <f>SUMIF('PE2017'!$A$7:$A$619,'OP IFG'!B441,'PE2017'!$L$7:$L$619)</f>
        <v>0</v>
      </c>
      <c r="N441" s="69">
        <f>SUMIF('PE2017'!$A$7:$A$619,'OP IFG'!B441,'PE2017'!$M$7:$M$619)</f>
        <v>0</v>
      </c>
      <c r="O441" s="69">
        <f>SUMIF('PE2017'!$A$7:$A$619,'OP IFG'!B441,'PE2017'!N$7:$N$619)</f>
        <v>0</v>
      </c>
      <c r="P441" s="69">
        <f>SUMIF('PE2017'!$A$7:$A$619,'OP IFG'!B431,'PE2017'!$O$7:$O$619)</f>
        <v>0</v>
      </c>
      <c r="Q441" s="70">
        <f t="shared" si="193"/>
        <v>0</v>
      </c>
      <c r="R441" s="75"/>
      <c r="S441" s="75"/>
    </row>
    <row r="442" spans="1:19" ht="17.25" customHeight="1">
      <c r="B442" s="68">
        <v>61404</v>
      </c>
      <c r="C442" s="108" t="s">
        <v>505</v>
      </c>
      <c r="D442" s="109"/>
      <c r="E442" s="69">
        <f>SUMIF('PE2017'!$A$7:$A$619,'OP IFG'!B442,'PE2017'!$D$7:$D$619)</f>
        <v>0</v>
      </c>
      <c r="F442" s="69">
        <f>SUMIF('PE2017'!$A$7:$A$619,'OP IFG'!B442,'PE2017'!$E$7:$E$619)</f>
        <v>0</v>
      </c>
      <c r="G442" s="69">
        <f>SUMIF('PE2017'!$A$7:$A$619,'OP IFG'!B442,'PE2017'!$F$7:$F$619)</f>
        <v>0</v>
      </c>
      <c r="H442" s="69">
        <f>SUMIF('PE2017'!$A$7:$A$619,'OP IFG'!B442,'PE2017'!$G$7:$G$619)</f>
        <v>0</v>
      </c>
      <c r="I442" s="69">
        <f>SUMIF('PE2017'!$A$7:$A$619,'OP IFG'!B442,'PE2017'!$H$7:$H$619)</f>
        <v>0</v>
      </c>
      <c r="J442" s="69">
        <f>SUMIF('PE2017'!$A$7:$A$619,'OP IFG'!B442,'PE2017'!$I$7:$I$619)</f>
        <v>0</v>
      </c>
      <c r="K442" s="69">
        <f>SUMIF('PE2017'!$A$7:$A$619,'OP IFG'!B442,'PE2017'!$J$7:$J$619)</f>
        <v>0</v>
      </c>
      <c r="L442" s="69">
        <f>SUMIF('PE2017'!$A$7:$A$619,'OP IFG'!B442,'PE2017'!$K$7:$K$619)</f>
        <v>0</v>
      </c>
      <c r="M442" s="69">
        <f>SUMIF('PE2017'!$A$7:$A$619,'OP IFG'!B442,'PE2017'!$L$7:$L$619)</f>
        <v>0</v>
      </c>
      <c r="N442" s="69">
        <f>SUMIF('PE2017'!$A$7:$A$619,'OP IFG'!B442,'PE2017'!$M$7:$M$619)</f>
        <v>0</v>
      </c>
      <c r="O442" s="69">
        <f>SUMIF('PE2017'!$A$7:$A$619,'OP IFG'!B442,'PE2017'!N$7:$N$619)</f>
        <v>0</v>
      </c>
      <c r="P442" s="69">
        <f>SUMIF('PE2017'!$A$7:$A$619,'OP IFG'!B432,'PE2017'!$O$7:$O$619)</f>
        <v>0</v>
      </c>
      <c r="Q442" s="70">
        <f t="shared" si="193"/>
        <v>0</v>
      </c>
      <c r="R442" s="75"/>
      <c r="S442" s="75"/>
    </row>
    <row r="443" spans="1:19" ht="17.25" customHeight="1">
      <c r="B443" s="68">
        <v>61405</v>
      </c>
      <c r="C443" s="108" t="s">
        <v>494</v>
      </c>
      <c r="D443" s="109"/>
      <c r="E443" s="69">
        <f>SUMIF('PE2017'!$A$7:$A$619,'OP IFG'!B443,'PE2017'!$D$7:$D$619)</f>
        <v>0</v>
      </c>
      <c r="F443" s="69">
        <f>SUMIF('PE2017'!$A$7:$A$619,'OP IFG'!B443,'PE2017'!$E$7:$E$619)</f>
        <v>0</v>
      </c>
      <c r="G443" s="69">
        <f>SUMIF('PE2017'!$A$7:$A$619,'OP IFG'!B443,'PE2017'!$F$7:$F$619)</f>
        <v>0</v>
      </c>
      <c r="H443" s="69">
        <f>SUMIF('PE2017'!$A$7:$A$619,'OP IFG'!B443,'PE2017'!$G$7:$G$619)</f>
        <v>0</v>
      </c>
      <c r="I443" s="69">
        <f>SUMIF('PE2017'!$A$7:$A$619,'OP IFG'!B443,'PE2017'!$H$7:$H$619)</f>
        <v>0</v>
      </c>
      <c r="J443" s="69">
        <f>SUMIF('PE2017'!$A$7:$A$619,'OP IFG'!B443,'PE2017'!$I$7:$I$619)</f>
        <v>0</v>
      </c>
      <c r="K443" s="69">
        <f>SUMIF('PE2017'!$A$7:$A$619,'OP IFG'!B443,'PE2017'!$J$7:$J$619)</f>
        <v>0</v>
      </c>
      <c r="L443" s="69">
        <f>SUMIF('PE2017'!$A$7:$A$619,'OP IFG'!B443,'PE2017'!$K$7:$K$619)</f>
        <v>0</v>
      </c>
      <c r="M443" s="69">
        <f>SUMIF('PE2017'!$A$7:$A$619,'OP IFG'!B443,'PE2017'!$L$7:$L$619)</f>
        <v>0</v>
      </c>
      <c r="N443" s="69">
        <f>SUMIF('PE2017'!$A$7:$A$619,'OP IFG'!B443,'PE2017'!$M$7:$M$619)</f>
        <v>0</v>
      </c>
      <c r="O443" s="69">
        <f>SUMIF('PE2017'!$A$7:$A$619,'OP IFG'!B443,'PE2017'!N$7:$N$619)</f>
        <v>0</v>
      </c>
      <c r="P443" s="69">
        <f>SUMIF('PE2017'!$A$7:$A$619,'OP IFG'!B433,'PE2017'!$O$7:$O$619)</f>
        <v>0</v>
      </c>
      <c r="Q443" s="70">
        <f t="shared" si="193"/>
        <v>0</v>
      </c>
      <c r="R443" s="75"/>
      <c r="S443" s="75"/>
    </row>
    <row r="444" spans="1:19" ht="17.25" customHeight="1">
      <c r="B444" s="68">
        <v>61406</v>
      </c>
      <c r="C444" s="108" t="s">
        <v>495</v>
      </c>
      <c r="D444" s="109"/>
      <c r="E444" s="69">
        <f>SUMIF('PE2017'!$A$7:$A$619,'OP IFG'!B444,'PE2017'!$D$7:$D$619)</f>
        <v>0</v>
      </c>
      <c r="F444" s="69">
        <f>SUMIF('PE2017'!$A$7:$A$619,'OP IFG'!B444,'PE2017'!$E$7:$E$619)</f>
        <v>0</v>
      </c>
      <c r="G444" s="69">
        <f>SUMIF('PE2017'!$A$7:$A$619,'OP IFG'!B444,'PE2017'!$F$7:$F$619)</f>
        <v>0</v>
      </c>
      <c r="H444" s="69">
        <f>SUMIF('PE2017'!$A$7:$A$619,'OP IFG'!B444,'PE2017'!$G$7:$G$619)</f>
        <v>0</v>
      </c>
      <c r="I444" s="69">
        <f>SUMIF('PE2017'!$A$7:$A$619,'OP IFG'!B444,'PE2017'!$H$7:$H$619)</f>
        <v>0</v>
      </c>
      <c r="J444" s="69">
        <f>SUMIF('PE2017'!$A$7:$A$619,'OP IFG'!B444,'PE2017'!$I$7:$I$619)</f>
        <v>0</v>
      </c>
      <c r="K444" s="69">
        <f>SUMIF('PE2017'!$A$7:$A$619,'OP IFG'!B444,'PE2017'!$J$7:$J$619)</f>
        <v>0</v>
      </c>
      <c r="L444" s="69">
        <f>SUMIF('PE2017'!$A$7:$A$619,'OP IFG'!B444,'PE2017'!$K$7:$K$619)</f>
        <v>0</v>
      </c>
      <c r="M444" s="69">
        <f>SUMIF('PE2017'!$A$7:$A$619,'OP IFG'!B444,'PE2017'!$L$7:$L$619)</f>
        <v>0</v>
      </c>
      <c r="N444" s="69">
        <f>SUMIF('PE2017'!$A$7:$A$619,'OP IFG'!B444,'PE2017'!$M$7:$M$619)</f>
        <v>0</v>
      </c>
      <c r="O444" s="69">
        <f>SUMIF('PE2017'!$A$7:$A$619,'OP IFG'!B444,'PE2017'!N$7:$N$619)</f>
        <v>0</v>
      </c>
      <c r="P444" s="69">
        <f>SUMIF('PE2017'!$A$7:$A$619,'OP IFG'!B434,'PE2017'!$O$7:$O$619)</f>
        <v>0</v>
      </c>
      <c r="Q444" s="70">
        <f t="shared" si="193"/>
        <v>0</v>
      </c>
      <c r="R444" s="75"/>
      <c r="S444" s="75"/>
    </row>
    <row r="445" spans="1:19" ht="17.25" customHeight="1">
      <c r="B445" s="68">
        <v>61407</v>
      </c>
      <c r="C445" s="108" t="s">
        <v>542</v>
      </c>
      <c r="D445" s="109"/>
      <c r="E445" s="69">
        <f>SUMIF('PE2017'!$A$7:$A$619,'OP IFG'!B445,'PE2017'!$D$7:$D$619)</f>
        <v>0</v>
      </c>
      <c r="F445" s="69">
        <f>SUMIF('PE2017'!$A$7:$A$619,'OP IFG'!B445,'PE2017'!$E$7:$E$619)</f>
        <v>0</v>
      </c>
      <c r="G445" s="69">
        <f>SUMIF('PE2017'!$A$7:$A$619,'OP IFG'!B445,'PE2017'!$F$7:$F$619)</f>
        <v>0</v>
      </c>
      <c r="H445" s="69">
        <f>SUMIF('PE2017'!$A$7:$A$619,'OP IFG'!B445,'PE2017'!$G$7:$G$619)</f>
        <v>0</v>
      </c>
      <c r="I445" s="69">
        <f>SUMIF('PE2017'!$A$7:$A$619,'OP IFG'!B445,'PE2017'!$H$7:$H$619)</f>
        <v>0</v>
      </c>
      <c r="J445" s="69">
        <f>SUMIF('PE2017'!$A$7:$A$619,'OP IFG'!B445,'PE2017'!$I$7:$I$619)</f>
        <v>0</v>
      </c>
      <c r="K445" s="69">
        <f>SUMIF('PE2017'!$A$7:$A$619,'OP IFG'!B445,'PE2017'!$J$7:$J$619)</f>
        <v>0</v>
      </c>
      <c r="L445" s="69">
        <f>SUMIF('PE2017'!$A$7:$A$619,'OP IFG'!B445,'PE2017'!$K$7:$K$619)</f>
        <v>0</v>
      </c>
      <c r="M445" s="69">
        <f>SUMIF('PE2017'!$A$7:$A$619,'OP IFG'!B445,'PE2017'!$L$7:$L$619)</f>
        <v>0</v>
      </c>
      <c r="N445" s="69">
        <f>SUMIF('PE2017'!$A$7:$A$619,'OP IFG'!B445,'PE2017'!$M$7:$M$619)</f>
        <v>0</v>
      </c>
      <c r="O445" s="69">
        <f>SUMIF('PE2017'!$A$7:$A$619,'OP IFG'!B445,'PE2017'!N$7:$N$619)</f>
        <v>0</v>
      </c>
      <c r="P445" s="69">
        <f>SUMIF('PE2017'!$A$7:$A$619,'OP IFG'!B435,'PE2017'!$O$7:$O$619)</f>
        <v>0</v>
      </c>
      <c r="Q445" s="70">
        <f t="shared" si="193"/>
        <v>0</v>
      </c>
      <c r="R445" s="75"/>
      <c r="S445" s="75"/>
    </row>
    <row r="446" spans="1:19" ht="17.25" customHeight="1">
      <c r="B446" s="68">
        <v>61408</v>
      </c>
      <c r="C446" s="108" t="s">
        <v>543</v>
      </c>
      <c r="D446" s="109"/>
      <c r="E446" s="69">
        <f>SUMIF('PE2017'!$A$7:$A$619,'OP IFG'!B446,'PE2017'!$D$7:$D$619)</f>
        <v>0</v>
      </c>
      <c r="F446" s="69">
        <f>SUMIF('PE2017'!$A$7:$A$619,'OP IFG'!B446,'PE2017'!$E$7:$E$619)</f>
        <v>0</v>
      </c>
      <c r="G446" s="69">
        <f>SUMIF('PE2017'!$A$7:$A$619,'OP IFG'!B446,'PE2017'!$F$7:$F$619)</f>
        <v>0</v>
      </c>
      <c r="H446" s="69">
        <f>SUMIF('PE2017'!$A$7:$A$619,'OP IFG'!B446,'PE2017'!$G$7:$G$619)</f>
        <v>0</v>
      </c>
      <c r="I446" s="69">
        <f>SUMIF('PE2017'!$A$7:$A$619,'OP IFG'!B446,'PE2017'!$H$7:$H$619)</f>
        <v>0</v>
      </c>
      <c r="J446" s="69">
        <f>SUMIF('PE2017'!$A$7:$A$619,'OP IFG'!B446,'PE2017'!$I$7:$I$619)</f>
        <v>0</v>
      </c>
      <c r="K446" s="69">
        <f>SUMIF('PE2017'!$A$7:$A$619,'OP IFG'!B446,'PE2017'!$J$7:$J$619)</f>
        <v>0</v>
      </c>
      <c r="L446" s="69">
        <f>SUMIF('PE2017'!$A$7:$A$619,'OP IFG'!B446,'PE2017'!$K$7:$K$619)</f>
        <v>0</v>
      </c>
      <c r="M446" s="69">
        <f>SUMIF('PE2017'!$A$7:$A$619,'OP IFG'!B446,'PE2017'!$L$7:$L$619)</f>
        <v>0</v>
      </c>
      <c r="N446" s="69">
        <f>SUMIF('PE2017'!$A$7:$A$619,'OP IFG'!B446,'PE2017'!$M$7:$M$619)</f>
        <v>0</v>
      </c>
      <c r="O446" s="69">
        <f>SUMIF('PE2017'!$A$7:$A$619,'OP IFG'!B446,'PE2017'!N$7:$N$619)</f>
        <v>0</v>
      </c>
      <c r="P446" s="69">
        <f>SUMIF('PE2017'!$A$7:$A$619,'OP IFG'!B436,'PE2017'!$O$7:$O$619)</f>
        <v>0</v>
      </c>
      <c r="Q446" s="70">
        <f t="shared" si="193"/>
        <v>0</v>
      </c>
      <c r="R446" s="75"/>
      <c r="S446" s="75"/>
    </row>
    <row r="447" spans="1:19" ht="17.25" customHeight="1">
      <c r="B447" s="68">
        <v>61409</v>
      </c>
      <c r="C447" s="108" t="s">
        <v>544</v>
      </c>
      <c r="D447" s="109"/>
      <c r="E447" s="69">
        <f>SUMIF('PE2017'!$A$7:$A$619,'OP IFG'!B447,'PE2017'!$D$7:$D$619)</f>
        <v>0</v>
      </c>
      <c r="F447" s="69">
        <f>SUMIF('PE2017'!$A$7:$A$619,'OP IFG'!B447,'PE2017'!$E$7:$E$619)</f>
        <v>0</v>
      </c>
      <c r="G447" s="69">
        <f>SUMIF('PE2017'!$A$7:$A$619,'OP IFG'!B447,'PE2017'!$F$7:$F$619)</f>
        <v>0</v>
      </c>
      <c r="H447" s="69">
        <f>SUMIF('PE2017'!$A$7:$A$619,'OP IFG'!B447,'PE2017'!$G$7:$G$619)</f>
        <v>0</v>
      </c>
      <c r="I447" s="69">
        <f>SUMIF('PE2017'!$A$7:$A$619,'OP IFG'!B447,'PE2017'!$H$7:$H$619)</f>
        <v>0</v>
      </c>
      <c r="J447" s="69">
        <f>SUMIF('PE2017'!$A$7:$A$619,'OP IFG'!B447,'PE2017'!$I$7:$I$619)</f>
        <v>0</v>
      </c>
      <c r="K447" s="69">
        <f>SUMIF('PE2017'!$A$7:$A$619,'OP IFG'!B447,'PE2017'!$J$7:$J$619)</f>
        <v>0</v>
      </c>
      <c r="L447" s="69">
        <f>SUMIF('PE2017'!$A$7:$A$619,'OP IFG'!B447,'PE2017'!$K$7:$K$619)</f>
        <v>0</v>
      </c>
      <c r="M447" s="69">
        <f>SUMIF('PE2017'!$A$7:$A$619,'OP IFG'!B447,'PE2017'!$L$7:$L$619)</f>
        <v>0</v>
      </c>
      <c r="N447" s="69">
        <f>SUMIF('PE2017'!$A$7:$A$619,'OP IFG'!B447,'PE2017'!$M$7:$M$619)</f>
        <v>0</v>
      </c>
      <c r="O447" s="69">
        <f>SUMIF('PE2017'!$A$7:$A$619,'OP IFG'!B447,'PE2017'!N$7:$N$619)</f>
        <v>0</v>
      </c>
      <c r="P447" s="69">
        <f>SUMIF('PE2017'!$A$7:$A$619,'OP IFG'!B437,'PE2017'!$O$7:$O$619)</f>
        <v>0</v>
      </c>
      <c r="Q447" s="70">
        <f t="shared" si="193"/>
        <v>0</v>
      </c>
      <c r="R447" s="75"/>
      <c r="S447" s="75"/>
    </row>
    <row r="448" spans="1:19" ht="17.25" customHeight="1">
      <c r="B448" s="68">
        <v>61410</v>
      </c>
      <c r="C448" s="108" t="s">
        <v>545</v>
      </c>
      <c r="D448" s="109"/>
      <c r="E448" s="69">
        <f>SUMIF('PE2017'!$A$7:$A$619,'OP IFG'!B448,'PE2017'!$D$7:$D$619)</f>
        <v>0</v>
      </c>
      <c r="F448" s="69">
        <f>SUMIF('PE2017'!$A$7:$A$619,'OP IFG'!B448,'PE2017'!$E$7:$E$619)</f>
        <v>0</v>
      </c>
      <c r="G448" s="69">
        <f>SUMIF('PE2017'!$A$7:$A$619,'OP IFG'!B448,'PE2017'!$F$7:$F$619)</f>
        <v>0</v>
      </c>
      <c r="H448" s="69">
        <f>SUMIF('PE2017'!$A$7:$A$619,'OP IFG'!B448,'PE2017'!$G$7:$G$619)</f>
        <v>0</v>
      </c>
      <c r="I448" s="69">
        <f>SUMIF('PE2017'!$A$7:$A$619,'OP IFG'!B448,'PE2017'!$H$7:$H$619)</f>
        <v>0</v>
      </c>
      <c r="J448" s="69">
        <f>SUMIF('PE2017'!$A$7:$A$619,'OP IFG'!B448,'PE2017'!$I$7:$I$619)</f>
        <v>0</v>
      </c>
      <c r="K448" s="69">
        <f>SUMIF('PE2017'!$A$7:$A$619,'OP IFG'!B448,'PE2017'!$J$7:$J$619)</f>
        <v>0</v>
      </c>
      <c r="L448" s="69">
        <f>SUMIF('PE2017'!$A$7:$A$619,'OP IFG'!B448,'PE2017'!$K$7:$K$619)</f>
        <v>0</v>
      </c>
      <c r="M448" s="69">
        <f>SUMIF('PE2017'!$A$7:$A$619,'OP IFG'!B448,'PE2017'!$L$7:$L$619)</f>
        <v>0</v>
      </c>
      <c r="N448" s="69">
        <f>SUMIF('PE2017'!$A$7:$A$619,'OP IFG'!B448,'PE2017'!$M$7:$M$619)</f>
        <v>0</v>
      </c>
      <c r="O448" s="69">
        <f>SUMIF('PE2017'!$A$7:$A$619,'OP IFG'!B448,'PE2017'!N$7:$N$619)</f>
        <v>0</v>
      </c>
      <c r="P448" s="69">
        <f>SUMIF('PE2017'!$A$7:$A$619,'OP IFG'!B438,'PE2017'!$O$7:$O$619)</f>
        <v>0</v>
      </c>
      <c r="Q448" s="70">
        <f t="shared" si="193"/>
        <v>0</v>
      </c>
      <c r="R448" s="75"/>
      <c r="S448" s="75"/>
    </row>
    <row r="449" spans="1:19" ht="17.25" customHeight="1">
      <c r="B449" s="68">
        <v>61411</v>
      </c>
      <c r="C449" s="108" t="s">
        <v>546</v>
      </c>
      <c r="D449" s="109"/>
      <c r="E449" s="69">
        <f>SUMIF('PE2017'!$A$7:$A$619,'OP IFG'!B449,'PE2017'!$D$7:$D$619)</f>
        <v>0</v>
      </c>
      <c r="F449" s="69">
        <f>SUMIF('PE2017'!$A$7:$A$619,'OP IFG'!B449,'PE2017'!$E$7:$E$619)</f>
        <v>0</v>
      </c>
      <c r="G449" s="69">
        <f>SUMIF('PE2017'!$A$7:$A$619,'OP IFG'!B449,'PE2017'!$F$7:$F$619)</f>
        <v>0</v>
      </c>
      <c r="H449" s="69">
        <f>SUMIF('PE2017'!$A$7:$A$619,'OP IFG'!B449,'PE2017'!$G$7:$G$619)</f>
        <v>0</v>
      </c>
      <c r="I449" s="69">
        <f>SUMIF('PE2017'!$A$7:$A$619,'OP IFG'!B449,'PE2017'!$H$7:$H$619)</f>
        <v>0</v>
      </c>
      <c r="J449" s="69">
        <f>SUMIF('PE2017'!$A$7:$A$619,'OP IFG'!B449,'PE2017'!$I$7:$I$619)</f>
        <v>0</v>
      </c>
      <c r="K449" s="69">
        <f>SUMIF('PE2017'!$A$7:$A$619,'OP IFG'!B449,'PE2017'!$J$7:$J$619)</f>
        <v>0</v>
      </c>
      <c r="L449" s="69">
        <f>SUMIF('PE2017'!$A$7:$A$619,'OP IFG'!B449,'PE2017'!$K$7:$K$619)</f>
        <v>0</v>
      </c>
      <c r="M449" s="69">
        <f>SUMIF('PE2017'!$A$7:$A$619,'OP IFG'!B449,'PE2017'!$L$7:$L$619)</f>
        <v>0</v>
      </c>
      <c r="N449" s="69">
        <f>SUMIF('PE2017'!$A$7:$A$619,'OP IFG'!B449,'PE2017'!$M$7:$M$619)</f>
        <v>0</v>
      </c>
      <c r="O449" s="69">
        <f>SUMIF('PE2017'!$A$7:$A$619,'OP IFG'!B449,'PE2017'!N$7:$N$619)</f>
        <v>0</v>
      </c>
      <c r="P449" s="69">
        <f>SUMIF('PE2017'!$A$7:$A$619,'OP IFG'!B439,'PE2017'!$O$7:$O$619)</f>
        <v>0</v>
      </c>
      <c r="Q449" s="70">
        <f t="shared" si="193"/>
        <v>0</v>
      </c>
      <c r="R449" s="75"/>
      <c r="S449" s="75"/>
    </row>
    <row r="450" spans="1:19" ht="17.25" customHeight="1">
      <c r="B450" s="68">
        <v>61412</v>
      </c>
      <c r="C450" s="108" t="s">
        <v>547</v>
      </c>
      <c r="D450" s="109"/>
      <c r="E450" s="69">
        <f>SUMIF('PE2017'!$A$7:$A$619,'OP IFG'!B450,'PE2017'!$D$7:$D$619)</f>
        <v>0</v>
      </c>
      <c r="F450" s="69">
        <f>SUMIF('PE2017'!$A$7:$A$619,'OP IFG'!B450,'PE2017'!$E$7:$E$619)</f>
        <v>0</v>
      </c>
      <c r="G450" s="69">
        <f>SUMIF('PE2017'!$A$7:$A$619,'OP IFG'!B450,'PE2017'!$F$7:$F$619)</f>
        <v>0</v>
      </c>
      <c r="H450" s="69">
        <f>SUMIF('PE2017'!$A$7:$A$619,'OP IFG'!B450,'PE2017'!$G$7:$G$619)</f>
        <v>0</v>
      </c>
      <c r="I450" s="69">
        <f>SUMIF('PE2017'!$A$7:$A$619,'OP IFG'!B450,'PE2017'!$H$7:$H$619)</f>
        <v>0</v>
      </c>
      <c r="J450" s="69">
        <f>SUMIF('PE2017'!$A$7:$A$619,'OP IFG'!B450,'PE2017'!$I$7:$I$619)</f>
        <v>0</v>
      </c>
      <c r="K450" s="69">
        <f>SUMIF('PE2017'!$A$7:$A$619,'OP IFG'!B450,'PE2017'!$J$7:$J$619)</f>
        <v>0</v>
      </c>
      <c r="L450" s="69">
        <f>SUMIF('PE2017'!$A$7:$A$619,'OP IFG'!B450,'PE2017'!$K$7:$K$619)</f>
        <v>0</v>
      </c>
      <c r="M450" s="69">
        <f>SUMIF('PE2017'!$A$7:$A$619,'OP IFG'!B450,'PE2017'!$L$7:$L$619)</f>
        <v>0</v>
      </c>
      <c r="N450" s="69">
        <f>SUMIF('PE2017'!$A$7:$A$619,'OP IFG'!B450,'PE2017'!$M$7:$M$619)</f>
        <v>0</v>
      </c>
      <c r="O450" s="69">
        <f>SUMIF('PE2017'!$A$7:$A$619,'OP IFG'!B450,'PE2017'!N$7:$N$619)</f>
        <v>0</v>
      </c>
      <c r="P450" s="69">
        <f>SUMIF('PE2017'!$A$7:$A$619,'OP IFG'!B440,'PE2017'!$O$7:$O$619)</f>
        <v>0</v>
      </c>
      <c r="Q450" s="70">
        <f t="shared" si="193"/>
        <v>0</v>
      </c>
      <c r="R450" s="75"/>
      <c r="S450" s="75"/>
    </row>
    <row r="451" spans="1:19" ht="17.25" customHeight="1">
      <c r="B451" s="68">
        <v>61413</v>
      </c>
      <c r="C451" s="108" t="s">
        <v>548</v>
      </c>
      <c r="D451" s="109"/>
      <c r="E451" s="69">
        <f>SUMIF('PE2017'!$A$7:$A$619,'OP IFG'!B451,'PE2017'!$D$7:$D$619)</f>
        <v>0</v>
      </c>
      <c r="F451" s="69">
        <f>SUMIF('PE2017'!$A$7:$A$619,'OP IFG'!B451,'PE2017'!$E$7:$E$619)</f>
        <v>0</v>
      </c>
      <c r="G451" s="69">
        <f>SUMIF('PE2017'!$A$7:$A$619,'OP IFG'!B451,'PE2017'!$F$7:$F$619)</f>
        <v>0</v>
      </c>
      <c r="H451" s="69">
        <f>SUMIF('PE2017'!$A$7:$A$619,'OP IFG'!B451,'PE2017'!$G$7:$G$619)</f>
        <v>0</v>
      </c>
      <c r="I451" s="69">
        <f>SUMIF('PE2017'!$A$7:$A$619,'OP IFG'!B451,'PE2017'!$H$7:$H$619)</f>
        <v>0</v>
      </c>
      <c r="J451" s="69">
        <f>SUMIF('PE2017'!$A$7:$A$619,'OP IFG'!B451,'PE2017'!$I$7:$I$619)</f>
        <v>0</v>
      </c>
      <c r="K451" s="69">
        <f>SUMIF('PE2017'!$A$7:$A$619,'OP IFG'!B451,'PE2017'!$J$7:$J$619)</f>
        <v>0</v>
      </c>
      <c r="L451" s="69">
        <f>SUMIF('PE2017'!$A$7:$A$619,'OP IFG'!B451,'PE2017'!$K$7:$K$619)</f>
        <v>0</v>
      </c>
      <c r="M451" s="69">
        <f>SUMIF('PE2017'!$A$7:$A$619,'OP IFG'!B451,'PE2017'!$L$7:$L$619)</f>
        <v>0</v>
      </c>
      <c r="N451" s="69">
        <f>SUMIF('PE2017'!$A$7:$A$619,'OP IFG'!B451,'PE2017'!$M$7:$M$619)</f>
        <v>0</v>
      </c>
      <c r="O451" s="69">
        <f>SUMIF('PE2017'!$A$7:$A$619,'OP IFG'!B451,'PE2017'!N$7:$N$619)</f>
        <v>0</v>
      </c>
      <c r="P451" s="69">
        <f>SUMIF('PE2017'!$A$7:$A$619,'OP IFG'!B441,'PE2017'!$O$7:$O$619)</f>
        <v>0</v>
      </c>
      <c r="Q451" s="70">
        <f t="shared" si="193"/>
        <v>0</v>
      </c>
      <c r="R451" s="75"/>
      <c r="S451" s="75"/>
    </row>
    <row r="452" spans="1:19" ht="17.25" customHeight="1">
      <c r="B452" s="68">
        <v>61414</v>
      </c>
      <c r="C452" s="108" t="s">
        <v>549</v>
      </c>
      <c r="D452" s="109"/>
      <c r="E452" s="69">
        <f>SUMIF('PE2017'!$A$7:$A$619,'OP IFG'!B452,'PE2017'!$D$7:$D$619)</f>
        <v>0</v>
      </c>
      <c r="F452" s="69">
        <f>SUMIF('PE2017'!$A$7:$A$619,'OP IFG'!B452,'PE2017'!$E$7:$E$619)</f>
        <v>0</v>
      </c>
      <c r="G452" s="69">
        <f>SUMIF('PE2017'!$A$7:$A$619,'OP IFG'!B452,'PE2017'!$F$7:$F$619)</f>
        <v>0</v>
      </c>
      <c r="H452" s="69">
        <f>SUMIF('PE2017'!$A$7:$A$619,'OP IFG'!B452,'PE2017'!$G$7:$G$619)</f>
        <v>0</v>
      </c>
      <c r="I452" s="69">
        <f>SUMIF('PE2017'!$A$7:$A$619,'OP IFG'!B452,'PE2017'!$H$7:$H$619)</f>
        <v>0</v>
      </c>
      <c r="J452" s="69">
        <f>SUMIF('PE2017'!$A$7:$A$619,'OP IFG'!B452,'PE2017'!$I$7:$I$619)</f>
        <v>0</v>
      </c>
      <c r="K452" s="69">
        <f>SUMIF('PE2017'!$A$7:$A$619,'OP IFG'!B452,'PE2017'!$J$7:$J$619)</f>
        <v>0</v>
      </c>
      <c r="L452" s="69">
        <f>SUMIF('PE2017'!$A$7:$A$619,'OP IFG'!B452,'PE2017'!$K$7:$K$619)</f>
        <v>0</v>
      </c>
      <c r="M452" s="69">
        <f>SUMIF('PE2017'!$A$7:$A$619,'OP IFG'!B452,'PE2017'!$L$7:$L$619)</f>
        <v>0</v>
      </c>
      <c r="N452" s="69">
        <f>SUMIF('PE2017'!$A$7:$A$619,'OP IFG'!B452,'PE2017'!$M$7:$M$619)</f>
        <v>0</v>
      </c>
      <c r="O452" s="69">
        <f>SUMIF('PE2017'!$A$7:$A$619,'OP IFG'!B452,'PE2017'!N$7:$N$619)</f>
        <v>0</v>
      </c>
      <c r="P452" s="69">
        <f>SUMIF('PE2017'!$A$7:$A$619,'OP IFG'!B442,'PE2017'!$O$7:$O$619)</f>
        <v>0</v>
      </c>
      <c r="Q452" s="70">
        <f t="shared" si="193"/>
        <v>0</v>
      </c>
      <c r="R452" s="75"/>
      <c r="S452" s="75"/>
    </row>
    <row r="453" spans="1:19" ht="17.25" customHeight="1">
      <c r="B453" s="68">
        <v>61415</v>
      </c>
      <c r="C453" s="108" t="s">
        <v>550</v>
      </c>
      <c r="D453" s="109"/>
      <c r="E453" s="69">
        <f>SUMIF('PE2017'!$A$7:$A$619,'OP IFG'!B453,'PE2017'!$D$7:$D$619)</f>
        <v>0</v>
      </c>
      <c r="F453" s="69">
        <f>SUMIF('PE2017'!$A$7:$A$619,'OP IFG'!B453,'PE2017'!$E$7:$E$619)</f>
        <v>0</v>
      </c>
      <c r="G453" s="69">
        <f>SUMIF('PE2017'!$A$7:$A$619,'OP IFG'!B453,'PE2017'!$F$7:$F$619)</f>
        <v>0</v>
      </c>
      <c r="H453" s="69">
        <f>SUMIF('PE2017'!$A$7:$A$619,'OP IFG'!B453,'PE2017'!$G$7:$G$619)</f>
        <v>0</v>
      </c>
      <c r="I453" s="69">
        <f>SUMIF('PE2017'!$A$7:$A$619,'OP IFG'!B453,'PE2017'!$H$7:$H$619)</f>
        <v>0</v>
      </c>
      <c r="J453" s="69">
        <f>SUMIF('PE2017'!$A$7:$A$619,'OP IFG'!B453,'PE2017'!$I$7:$I$619)</f>
        <v>0</v>
      </c>
      <c r="K453" s="69">
        <f>SUMIF('PE2017'!$A$7:$A$619,'OP IFG'!B453,'PE2017'!$J$7:$J$619)</f>
        <v>0</v>
      </c>
      <c r="L453" s="69">
        <f>SUMIF('PE2017'!$A$7:$A$619,'OP IFG'!B453,'PE2017'!$K$7:$K$619)</f>
        <v>0</v>
      </c>
      <c r="M453" s="69">
        <f>SUMIF('PE2017'!$A$7:$A$619,'OP IFG'!B453,'PE2017'!$L$7:$L$619)</f>
        <v>0</v>
      </c>
      <c r="N453" s="69">
        <f>SUMIF('PE2017'!$A$7:$A$619,'OP IFG'!B453,'PE2017'!$M$7:$M$619)</f>
        <v>0</v>
      </c>
      <c r="O453" s="69">
        <f>SUMIF('PE2017'!$A$7:$A$619,'OP IFG'!B453,'PE2017'!N$7:$N$619)</f>
        <v>0</v>
      </c>
      <c r="P453" s="69">
        <f>SUMIF('PE2017'!$A$7:$A$619,'OP IFG'!B443,'PE2017'!$O$7:$O$619)</f>
        <v>0</v>
      </c>
      <c r="Q453" s="70">
        <f t="shared" si="193"/>
        <v>0</v>
      </c>
      <c r="R453" s="75"/>
      <c r="S453" s="75"/>
    </row>
    <row r="454" spans="1:19" ht="17.25" customHeight="1">
      <c r="B454" s="68">
        <v>61416</v>
      </c>
      <c r="C454" s="108" t="s">
        <v>551</v>
      </c>
      <c r="D454" s="109"/>
      <c r="E454" s="69">
        <f>SUMIF('PE2017'!$A$7:$A$619,'OP IFG'!B454,'PE2017'!$D$7:$D$619)</f>
        <v>0</v>
      </c>
      <c r="F454" s="69">
        <f>SUMIF('PE2017'!$A$7:$A$619,'OP IFG'!B454,'PE2017'!$E$7:$E$619)</f>
        <v>0</v>
      </c>
      <c r="G454" s="69">
        <f>SUMIF('PE2017'!$A$7:$A$619,'OP IFG'!B454,'PE2017'!$F$7:$F$619)</f>
        <v>0</v>
      </c>
      <c r="H454" s="69">
        <f>SUMIF('PE2017'!$A$7:$A$619,'OP IFG'!B454,'PE2017'!$G$7:$G$619)</f>
        <v>0</v>
      </c>
      <c r="I454" s="69">
        <f>SUMIF('PE2017'!$A$7:$A$619,'OP IFG'!B454,'PE2017'!$H$7:$H$619)</f>
        <v>0</v>
      </c>
      <c r="J454" s="69">
        <f>SUMIF('PE2017'!$A$7:$A$619,'OP IFG'!B454,'PE2017'!$I$7:$I$619)</f>
        <v>0</v>
      </c>
      <c r="K454" s="69">
        <f>SUMIF('PE2017'!$A$7:$A$619,'OP IFG'!B454,'PE2017'!$J$7:$J$619)</f>
        <v>0</v>
      </c>
      <c r="L454" s="69">
        <f>SUMIF('PE2017'!$A$7:$A$619,'OP IFG'!B454,'PE2017'!$K$7:$K$619)</f>
        <v>0</v>
      </c>
      <c r="M454" s="69">
        <f>SUMIF('PE2017'!$A$7:$A$619,'OP IFG'!B454,'PE2017'!$L$7:$L$619)</f>
        <v>0</v>
      </c>
      <c r="N454" s="69">
        <f>SUMIF('PE2017'!$A$7:$A$619,'OP IFG'!B454,'PE2017'!$M$7:$M$619)</f>
        <v>0</v>
      </c>
      <c r="O454" s="69">
        <f>SUMIF('PE2017'!$A$7:$A$619,'OP IFG'!B454,'PE2017'!N$7:$N$619)</f>
        <v>0</v>
      </c>
      <c r="P454" s="69">
        <f>SUMIF('PE2017'!$A$7:$A$619,'OP IFG'!B444,'PE2017'!$O$7:$O$619)</f>
        <v>0</v>
      </c>
      <c r="Q454" s="70">
        <f t="shared" si="193"/>
        <v>0</v>
      </c>
      <c r="R454" s="75"/>
      <c r="S454" s="75"/>
    </row>
    <row r="455" spans="1:19" ht="17.25" customHeight="1">
      <c r="B455" s="68">
        <v>61417</v>
      </c>
      <c r="C455" s="108" t="s">
        <v>520</v>
      </c>
      <c r="D455" s="109"/>
      <c r="E455" s="69">
        <f>SUMIF('PE2017'!$A$7:$A$619,'OP IFG'!B455,'PE2017'!$D$7:$D$619)</f>
        <v>0</v>
      </c>
      <c r="F455" s="69">
        <f>SUMIF('PE2017'!$A$7:$A$619,'OP IFG'!B455,'PE2017'!$E$7:$E$619)</f>
        <v>0</v>
      </c>
      <c r="G455" s="69">
        <f>SUMIF('PE2017'!$A$7:$A$619,'OP IFG'!B455,'PE2017'!$F$7:$F$619)</f>
        <v>0</v>
      </c>
      <c r="H455" s="69">
        <f>SUMIF('PE2017'!$A$7:$A$619,'OP IFG'!B455,'PE2017'!$G$7:$G$619)</f>
        <v>0</v>
      </c>
      <c r="I455" s="69">
        <f>SUMIF('PE2017'!$A$7:$A$619,'OP IFG'!B455,'PE2017'!$H$7:$H$619)</f>
        <v>0</v>
      </c>
      <c r="J455" s="69">
        <f>SUMIF('PE2017'!$A$7:$A$619,'OP IFG'!B455,'PE2017'!$I$7:$I$619)</f>
        <v>0</v>
      </c>
      <c r="K455" s="69">
        <f>SUMIF('PE2017'!$A$7:$A$619,'OP IFG'!B455,'PE2017'!$J$7:$J$619)</f>
        <v>0</v>
      </c>
      <c r="L455" s="69">
        <f>SUMIF('PE2017'!$A$7:$A$619,'OP IFG'!B455,'PE2017'!$K$7:$K$619)</f>
        <v>0</v>
      </c>
      <c r="M455" s="69">
        <f>SUMIF('PE2017'!$A$7:$A$619,'OP IFG'!B455,'PE2017'!$L$7:$L$619)</f>
        <v>0</v>
      </c>
      <c r="N455" s="69">
        <f>SUMIF('PE2017'!$A$7:$A$619,'OP IFG'!B455,'PE2017'!$M$7:$M$619)</f>
        <v>0</v>
      </c>
      <c r="O455" s="69">
        <f>SUMIF('PE2017'!$A$7:$A$619,'OP IFG'!B455,'PE2017'!N$7:$N$619)</f>
        <v>0</v>
      </c>
      <c r="P455" s="69">
        <f>SUMIF('PE2017'!$A$7:$A$619,'OP IFG'!B445,'PE2017'!$O$7:$O$619)</f>
        <v>0</v>
      </c>
      <c r="Q455" s="70">
        <f t="shared" si="193"/>
        <v>0</v>
      </c>
      <c r="R455" s="75"/>
      <c r="S455" s="75"/>
    </row>
    <row r="456" spans="1:19" ht="17.25" customHeight="1">
      <c r="B456" s="68">
        <v>61418</v>
      </c>
      <c r="C456" s="108" t="s">
        <v>552</v>
      </c>
      <c r="D456" s="109"/>
      <c r="E456" s="69">
        <f>SUMIF('PE2017'!$A$7:$A$619,'OP IFG'!B456,'PE2017'!$D$7:$D$619)</f>
        <v>0</v>
      </c>
      <c r="F456" s="69">
        <f>SUMIF('PE2017'!$A$7:$A$619,'OP IFG'!B456,'PE2017'!$E$7:$E$619)</f>
        <v>0</v>
      </c>
      <c r="G456" s="69">
        <f>SUMIF('PE2017'!$A$7:$A$619,'OP IFG'!B456,'PE2017'!$F$7:$F$619)</f>
        <v>0</v>
      </c>
      <c r="H456" s="69">
        <f>SUMIF('PE2017'!$A$7:$A$619,'OP IFG'!B456,'PE2017'!$G$7:$G$619)</f>
        <v>0</v>
      </c>
      <c r="I456" s="69">
        <f>SUMIF('PE2017'!$A$7:$A$619,'OP IFG'!B456,'PE2017'!$H$7:$H$619)</f>
        <v>0</v>
      </c>
      <c r="J456" s="69">
        <f>SUMIF('PE2017'!$A$7:$A$619,'OP IFG'!B456,'PE2017'!$I$7:$I$619)</f>
        <v>0</v>
      </c>
      <c r="K456" s="69">
        <f>SUMIF('PE2017'!$A$7:$A$619,'OP IFG'!B456,'PE2017'!$J$7:$J$619)</f>
        <v>0</v>
      </c>
      <c r="L456" s="69">
        <f>SUMIF('PE2017'!$A$7:$A$619,'OP IFG'!B456,'PE2017'!$K$7:$K$619)</f>
        <v>0</v>
      </c>
      <c r="M456" s="69">
        <f>SUMIF('PE2017'!$A$7:$A$619,'OP IFG'!B456,'PE2017'!$L$7:$L$619)</f>
        <v>0</v>
      </c>
      <c r="N456" s="69">
        <f>SUMIF('PE2017'!$A$7:$A$619,'OP IFG'!B456,'PE2017'!$M$7:$M$619)</f>
        <v>0</v>
      </c>
      <c r="O456" s="69">
        <f>SUMIF('PE2017'!$A$7:$A$619,'OP IFG'!B456,'PE2017'!N$7:$N$619)</f>
        <v>0</v>
      </c>
      <c r="P456" s="69">
        <f>SUMIF('PE2017'!$A$7:$A$619,'OP IFG'!B446,'PE2017'!$O$7:$O$619)</f>
        <v>0</v>
      </c>
      <c r="Q456" s="70">
        <f t="shared" si="193"/>
        <v>0</v>
      </c>
      <c r="R456" s="75"/>
      <c r="S456" s="75"/>
    </row>
    <row r="457" spans="1:19" ht="17.25" customHeight="1">
      <c r="B457" s="68">
        <v>61419</v>
      </c>
      <c r="C457" s="108" t="s">
        <v>553</v>
      </c>
      <c r="D457" s="109"/>
      <c r="E457" s="69">
        <f>SUMIF('PE2017'!$A$7:$A$619,'OP IFG'!B457,'PE2017'!$D$7:$D$619)</f>
        <v>0</v>
      </c>
      <c r="F457" s="69">
        <f>SUMIF('PE2017'!$A$7:$A$619,'OP IFG'!B457,'PE2017'!$E$7:$E$619)</f>
        <v>0</v>
      </c>
      <c r="G457" s="69">
        <f>SUMIF('PE2017'!$A$7:$A$619,'OP IFG'!B457,'PE2017'!$F$7:$F$619)</f>
        <v>0</v>
      </c>
      <c r="H457" s="69">
        <f>SUMIF('PE2017'!$A$7:$A$619,'OP IFG'!B457,'PE2017'!$G$7:$G$619)</f>
        <v>0</v>
      </c>
      <c r="I457" s="69">
        <f>SUMIF('PE2017'!$A$7:$A$619,'OP IFG'!B457,'PE2017'!$H$7:$H$619)</f>
        <v>0</v>
      </c>
      <c r="J457" s="69">
        <f>SUMIF('PE2017'!$A$7:$A$619,'OP IFG'!B457,'PE2017'!$I$7:$I$619)</f>
        <v>0</v>
      </c>
      <c r="K457" s="69">
        <f>SUMIF('PE2017'!$A$7:$A$619,'OP IFG'!B457,'PE2017'!$J$7:$J$619)</f>
        <v>0</v>
      </c>
      <c r="L457" s="69">
        <f>SUMIF('PE2017'!$A$7:$A$619,'OP IFG'!B457,'PE2017'!$K$7:$K$619)</f>
        <v>0</v>
      </c>
      <c r="M457" s="69">
        <f>SUMIF('PE2017'!$A$7:$A$619,'OP IFG'!B457,'PE2017'!$L$7:$L$619)</f>
        <v>0</v>
      </c>
      <c r="N457" s="69">
        <f>SUMIF('PE2017'!$A$7:$A$619,'OP IFG'!B457,'PE2017'!$M$7:$M$619)</f>
        <v>0</v>
      </c>
      <c r="O457" s="69">
        <f>SUMIF('PE2017'!$A$7:$A$619,'OP IFG'!B457,'PE2017'!N$7:$N$619)</f>
        <v>0</v>
      </c>
      <c r="P457" s="69">
        <f>SUMIF('PE2017'!$A$7:$A$619,'OP IFG'!B447,'PE2017'!$O$7:$O$619)</f>
        <v>0</v>
      </c>
      <c r="Q457" s="70">
        <f t="shared" si="193"/>
        <v>0</v>
      </c>
      <c r="R457" s="75"/>
      <c r="S457" s="75"/>
    </row>
    <row r="458" spans="1:19" ht="17.25" customHeight="1">
      <c r="B458" s="68">
        <v>61420</v>
      </c>
      <c r="C458" s="108" t="s">
        <v>554</v>
      </c>
      <c r="D458" s="109"/>
      <c r="E458" s="69">
        <f>SUMIF('PE2017'!$A$7:$A$619,'OP IFG'!B458,'PE2017'!$D$7:$D$619)</f>
        <v>0</v>
      </c>
      <c r="F458" s="69">
        <f>SUMIF('PE2017'!$A$7:$A$619,'OP IFG'!B458,'PE2017'!$E$7:$E$619)</f>
        <v>0</v>
      </c>
      <c r="G458" s="69">
        <f>SUMIF('PE2017'!$A$7:$A$619,'OP IFG'!B458,'PE2017'!$F$7:$F$619)</f>
        <v>0</v>
      </c>
      <c r="H458" s="69">
        <f>SUMIF('PE2017'!$A$7:$A$619,'OP IFG'!B458,'PE2017'!$G$7:$G$619)</f>
        <v>0</v>
      </c>
      <c r="I458" s="69">
        <f>SUMIF('PE2017'!$A$7:$A$619,'OP IFG'!B458,'PE2017'!$H$7:$H$619)</f>
        <v>0</v>
      </c>
      <c r="J458" s="69">
        <f>SUMIF('PE2017'!$A$7:$A$619,'OP IFG'!B458,'PE2017'!$I$7:$I$619)</f>
        <v>0</v>
      </c>
      <c r="K458" s="69">
        <f>SUMIF('PE2017'!$A$7:$A$619,'OP IFG'!B458,'PE2017'!$J$7:$J$619)</f>
        <v>0</v>
      </c>
      <c r="L458" s="69">
        <f>SUMIF('PE2017'!$A$7:$A$619,'OP IFG'!B458,'PE2017'!$K$7:$K$619)</f>
        <v>0</v>
      </c>
      <c r="M458" s="69">
        <f>SUMIF('PE2017'!$A$7:$A$619,'OP IFG'!B458,'PE2017'!$L$7:$L$619)</f>
        <v>0</v>
      </c>
      <c r="N458" s="69">
        <f>SUMIF('PE2017'!$A$7:$A$619,'OP IFG'!B458,'PE2017'!$M$7:$M$619)</f>
        <v>0</v>
      </c>
      <c r="O458" s="69">
        <f>SUMIF('PE2017'!$A$7:$A$619,'OP IFG'!B458,'PE2017'!N$7:$N$619)</f>
        <v>0</v>
      </c>
      <c r="P458" s="69">
        <f>SUMIF('PE2017'!$A$7:$A$619,'OP IFG'!B448,'PE2017'!$O$7:$O$619)</f>
        <v>0</v>
      </c>
      <c r="Q458" s="70">
        <f t="shared" si="193"/>
        <v>0</v>
      </c>
      <c r="R458" s="75"/>
      <c r="S458" s="75"/>
    </row>
    <row r="459" spans="1:19" ht="17.25" customHeight="1">
      <c r="B459" s="68">
        <v>61421</v>
      </c>
      <c r="C459" s="108" t="s">
        <v>555</v>
      </c>
      <c r="D459" s="109"/>
      <c r="E459" s="69">
        <f>SUMIF('PE2017'!$A$7:$A$619,'OP IFG'!B459,'PE2017'!$D$7:$D$619)</f>
        <v>0</v>
      </c>
      <c r="F459" s="69">
        <f>SUMIF('PE2017'!$A$7:$A$619,'OP IFG'!B459,'PE2017'!$E$7:$E$619)</f>
        <v>0</v>
      </c>
      <c r="G459" s="69">
        <f>SUMIF('PE2017'!$A$7:$A$619,'OP IFG'!B459,'PE2017'!$F$7:$F$619)</f>
        <v>0</v>
      </c>
      <c r="H459" s="69">
        <f>SUMIF('PE2017'!$A$7:$A$619,'OP IFG'!B459,'PE2017'!$G$7:$G$619)</f>
        <v>0</v>
      </c>
      <c r="I459" s="69">
        <f>SUMIF('PE2017'!$A$7:$A$619,'OP IFG'!B459,'PE2017'!$H$7:$H$619)</f>
        <v>0</v>
      </c>
      <c r="J459" s="69">
        <f>SUMIF('PE2017'!$A$7:$A$619,'OP IFG'!B459,'PE2017'!$I$7:$I$619)</f>
        <v>0</v>
      </c>
      <c r="K459" s="69">
        <f>SUMIF('PE2017'!$A$7:$A$619,'OP IFG'!B459,'PE2017'!$J$7:$J$619)</f>
        <v>0</v>
      </c>
      <c r="L459" s="69">
        <f>SUMIF('PE2017'!$A$7:$A$619,'OP IFG'!B459,'PE2017'!$K$7:$K$619)</f>
        <v>0</v>
      </c>
      <c r="M459" s="69">
        <f>SUMIF('PE2017'!$A$7:$A$619,'OP IFG'!B459,'PE2017'!$L$7:$L$619)</f>
        <v>0</v>
      </c>
      <c r="N459" s="69">
        <f>SUMIF('PE2017'!$A$7:$A$619,'OP IFG'!B459,'PE2017'!$M$7:$M$619)</f>
        <v>0</v>
      </c>
      <c r="O459" s="69">
        <f>SUMIF('PE2017'!$A$7:$A$619,'OP IFG'!B459,'PE2017'!N$7:$N$619)</f>
        <v>0</v>
      </c>
      <c r="P459" s="69">
        <f>SUMIF('PE2017'!$A$7:$A$619,'OP IFG'!B449,'PE2017'!$O$7:$O$619)</f>
        <v>0</v>
      </c>
      <c r="Q459" s="70">
        <f t="shared" si="193"/>
        <v>0</v>
      </c>
      <c r="R459" s="75"/>
      <c r="S459" s="75"/>
    </row>
    <row r="460" spans="1:19" ht="17.25" customHeight="1">
      <c r="B460" s="68">
        <v>61422</v>
      </c>
      <c r="C460" s="108" t="s">
        <v>556</v>
      </c>
      <c r="D460" s="109"/>
      <c r="E460" s="69">
        <f>SUMIF('PE2017'!$A$7:$A$619,'OP IFG'!B460,'PE2017'!$D$7:$D$619)</f>
        <v>0</v>
      </c>
      <c r="F460" s="69">
        <f>SUMIF('PE2017'!$A$7:$A$619,'OP IFG'!B460,'PE2017'!$E$7:$E$619)</f>
        <v>0</v>
      </c>
      <c r="G460" s="69">
        <f>SUMIF('PE2017'!$A$7:$A$619,'OP IFG'!B460,'PE2017'!$F$7:$F$619)</f>
        <v>0</v>
      </c>
      <c r="H460" s="69">
        <f>SUMIF('PE2017'!$A$7:$A$619,'OP IFG'!B460,'PE2017'!$G$7:$G$619)</f>
        <v>0</v>
      </c>
      <c r="I460" s="69">
        <f>SUMIF('PE2017'!$A$7:$A$619,'OP IFG'!B460,'PE2017'!$H$7:$H$619)</f>
        <v>0</v>
      </c>
      <c r="J460" s="69">
        <f>SUMIF('PE2017'!$A$7:$A$619,'OP IFG'!B460,'PE2017'!$I$7:$I$619)</f>
        <v>0</v>
      </c>
      <c r="K460" s="69">
        <f>SUMIF('PE2017'!$A$7:$A$619,'OP IFG'!B460,'PE2017'!$J$7:$J$619)</f>
        <v>0</v>
      </c>
      <c r="L460" s="69">
        <f>SUMIF('PE2017'!$A$7:$A$619,'OP IFG'!B460,'PE2017'!$K$7:$K$619)</f>
        <v>0</v>
      </c>
      <c r="M460" s="69">
        <f>SUMIF('PE2017'!$A$7:$A$619,'OP IFG'!B460,'PE2017'!$L$7:$L$619)</f>
        <v>0</v>
      </c>
      <c r="N460" s="69">
        <f>SUMIF('PE2017'!$A$7:$A$619,'OP IFG'!B460,'PE2017'!$M$7:$M$619)</f>
        <v>0</v>
      </c>
      <c r="O460" s="69">
        <f>SUMIF('PE2017'!$A$7:$A$619,'OP IFG'!B460,'PE2017'!N$7:$N$619)</f>
        <v>0</v>
      </c>
      <c r="P460" s="69">
        <f>SUMIF('PE2017'!$A$7:$A$619,'OP IFG'!B450,'PE2017'!$O$7:$O$619)</f>
        <v>0</v>
      </c>
      <c r="Q460" s="70">
        <f t="shared" si="193"/>
        <v>0</v>
      </c>
      <c r="R460" s="75"/>
      <c r="S460" s="75"/>
    </row>
    <row r="461" spans="1:19" ht="17.25" customHeight="1">
      <c r="B461" s="68">
        <v>61423</v>
      </c>
      <c r="C461" s="108" t="s">
        <v>557</v>
      </c>
      <c r="D461" s="109"/>
      <c r="E461" s="69">
        <f>SUMIF('PE2017'!$A$7:$A$619,'OP IFG'!B461,'PE2017'!$D$7:$D$619)</f>
        <v>0</v>
      </c>
      <c r="F461" s="69">
        <f>SUMIF('PE2017'!$A$7:$A$619,'OP IFG'!B461,'PE2017'!$E$7:$E$619)</f>
        <v>0</v>
      </c>
      <c r="G461" s="69">
        <f>SUMIF('PE2017'!$A$7:$A$619,'OP IFG'!B461,'PE2017'!$F$7:$F$619)</f>
        <v>0</v>
      </c>
      <c r="H461" s="69">
        <f>SUMIF('PE2017'!$A$7:$A$619,'OP IFG'!B461,'PE2017'!$G$7:$G$619)</f>
        <v>0</v>
      </c>
      <c r="I461" s="69">
        <f>SUMIF('PE2017'!$A$7:$A$619,'OP IFG'!B461,'PE2017'!$H$7:$H$619)</f>
        <v>0</v>
      </c>
      <c r="J461" s="69">
        <f>SUMIF('PE2017'!$A$7:$A$619,'OP IFG'!B461,'PE2017'!$I$7:$I$619)</f>
        <v>0</v>
      </c>
      <c r="K461" s="69">
        <f>SUMIF('PE2017'!$A$7:$A$619,'OP IFG'!B461,'PE2017'!$J$7:$J$619)</f>
        <v>0</v>
      </c>
      <c r="L461" s="69">
        <f>SUMIF('PE2017'!$A$7:$A$619,'OP IFG'!B461,'PE2017'!$K$7:$K$619)</f>
        <v>0</v>
      </c>
      <c r="M461" s="69">
        <f>SUMIF('PE2017'!$A$7:$A$619,'OP IFG'!B461,'PE2017'!$L$7:$L$619)</f>
        <v>0</v>
      </c>
      <c r="N461" s="69">
        <f>SUMIF('PE2017'!$A$7:$A$619,'OP IFG'!B461,'PE2017'!$M$7:$M$619)</f>
        <v>0</v>
      </c>
      <c r="O461" s="69">
        <f>SUMIF('PE2017'!$A$7:$A$619,'OP IFG'!B461,'PE2017'!N$7:$N$619)</f>
        <v>0</v>
      </c>
      <c r="P461" s="69">
        <f>SUMIF('PE2017'!$A$7:$A$619,'OP IFG'!B451,'PE2017'!$O$7:$O$619)</f>
        <v>0</v>
      </c>
      <c r="Q461" s="70">
        <f t="shared" si="193"/>
        <v>0</v>
      </c>
      <c r="R461" s="75"/>
      <c r="S461" s="75"/>
    </row>
    <row r="462" spans="1:19" ht="17.25" customHeight="1">
      <c r="B462" s="68" t="s">
        <v>558</v>
      </c>
      <c r="C462" s="108" t="s">
        <v>524</v>
      </c>
      <c r="D462" s="109"/>
      <c r="E462" s="69">
        <f>SUMIF('PE2017'!$A$7:$A$619,'OP IFG'!B462,'PE2017'!$D$7:$D$619)</f>
        <v>0</v>
      </c>
      <c r="F462" s="69">
        <f>SUMIF('PE2017'!$A$7:$A$619,'OP IFG'!B462,'PE2017'!$E$7:$E$619)</f>
        <v>0</v>
      </c>
      <c r="G462" s="69">
        <f>SUMIF('PE2017'!$A$7:$A$619,'OP IFG'!B462,'PE2017'!$F$7:$F$619)</f>
        <v>0</v>
      </c>
      <c r="H462" s="69">
        <f>SUMIF('PE2017'!$A$7:$A$619,'OP IFG'!B462,'PE2017'!$G$7:$G$619)</f>
        <v>0</v>
      </c>
      <c r="I462" s="69">
        <f>SUMIF('PE2017'!$A$7:$A$619,'OP IFG'!B462,'PE2017'!$H$7:$H$619)</f>
        <v>0</v>
      </c>
      <c r="J462" s="69">
        <f>SUMIF('PE2017'!$A$7:$A$619,'OP IFG'!B462,'PE2017'!$I$7:$I$619)</f>
        <v>0</v>
      </c>
      <c r="K462" s="69">
        <f>SUMIF('PE2017'!$A$7:$A$619,'OP IFG'!B462,'PE2017'!$J$7:$J$619)</f>
        <v>0</v>
      </c>
      <c r="L462" s="69">
        <f>SUMIF('PE2017'!$A$7:$A$619,'OP IFG'!B462,'PE2017'!$K$7:$K$619)</f>
        <v>0</v>
      </c>
      <c r="M462" s="69">
        <f>SUMIF('PE2017'!$A$7:$A$619,'OP IFG'!B462,'PE2017'!$L$7:$L$619)</f>
        <v>0</v>
      </c>
      <c r="N462" s="69">
        <f>SUMIF('PE2017'!$A$7:$A$619,'OP IFG'!B462,'PE2017'!$M$7:$M$619)</f>
        <v>0</v>
      </c>
      <c r="O462" s="69">
        <f>SUMIF('PE2017'!$A$7:$A$619,'OP IFG'!B462,'PE2017'!N$7:$N$619)</f>
        <v>0</v>
      </c>
      <c r="P462" s="69">
        <f>SUMIF('PE2017'!$A$7:$A$619,'OP IFG'!B452,'PE2017'!$O$7:$O$619)</f>
        <v>0</v>
      </c>
      <c r="Q462" s="70">
        <f t="shared" si="193"/>
        <v>0</v>
      </c>
      <c r="R462" s="75"/>
      <c r="S462" s="75"/>
    </row>
    <row r="463" spans="1:19" ht="17.25" customHeight="1">
      <c r="B463" s="68" t="s">
        <v>559</v>
      </c>
      <c r="C463" s="108" t="s">
        <v>526</v>
      </c>
      <c r="D463" s="109"/>
      <c r="E463" s="69">
        <f>SUMIF('PE2017'!$A$7:$A$619,'OP IFG'!B463,'PE2017'!$D$7:$D$619)</f>
        <v>0</v>
      </c>
      <c r="F463" s="69">
        <f>SUMIF('PE2017'!$A$7:$A$619,'OP IFG'!B463,'PE2017'!$E$7:$E$619)</f>
        <v>0</v>
      </c>
      <c r="G463" s="69">
        <f>SUMIF('PE2017'!$A$7:$A$619,'OP IFG'!B463,'PE2017'!$F$7:$F$619)</f>
        <v>0</v>
      </c>
      <c r="H463" s="69">
        <f>SUMIF('PE2017'!$A$7:$A$619,'OP IFG'!B463,'PE2017'!$G$7:$G$619)</f>
        <v>0</v>
      </c>
      <c r="I463" s="69">
        <f>SUMIF('PE2017'!$A$7:$A$619,'OP IFG'!B463,'PE2017'!$H$7:$H$619)</f>
        <v>0</v>
      </c>
      <c r="J463" s="69">
        <f>SUMIF('PE2017'!$A$7:$A$619,'OP IFG'!B463,'PE2017'!$I$7:$I$619)</f>
        <v>0</v>
      </c>
      <c r="K463" s="69">
        <f>SUMIF('PE2017'!$A$7:$A$619,'OP IFG'!B463,'PE2017'!$J$7:$J$619)</f>
        <v>0</v>
      </c>
      <c r="L463" s="69">
        <f>SUMIF('PE2017'!$A$7:$A$619,'OP IFG'!B463,'PE2017'!$K$7:$K$619)</f>
        <v>0</v>
      </c>
      <c r="M463" s="69">
        <f>SUMIF('PE2017'!$A$7:$A$619,'OP IFG'!B463,'PE2017'!$L$7:$L$619)</f>
        <v>0</v>
      </c>
      <c r="N463" s="69">
        <f>SUMIF('PE2017'!$A$7:$A$619,'OP IFG'!B463,'PE2017'!$M$7:$M$619)</f>
        <v>0</v>
      </c>
      <c r="O463" s="69">
        <f>SUMIF('PE2017'!$A$7:$A$619,'OP IFG'!B463,'PE2017'!N$7:$N$619)</f>
        <v>0</v>
      </c>
      <c r="P463" s="69">
        <f>SUMIF('PE2017'!$A$7:$A$619,'OP IFG'!B453,'PE2017'!$O$7:$O$619)</f>
        <v>0</v>
      </c>
      <c r="Q463" s="70">
        <f t="shared" si="193"/>
        <v>0</v>
      </c>
      <c r="R463" s="75"/>
      <c r="S463" s="75"/>
    </row>
    <row r="464" spans="1:19" s="54" customFormat="1" ht="17.25" customHeight="1">
      <c r="A464" s="82"/>
      <c r="B464" s="66">
        <v>615</v>
      </c>
      <c r="C464" s="110" t="s">
        <v>560</v>
      </c>
      <c r="D464" s="111"/>
      <c r="E464" s="73">
        <f t="shared" ref="E464:Q464" si="194">SUM(E465:E478)</f>
        <v>0</v>
      </c>
      <c r="F464" s="73">
        <f t="shared" si="194"/>
        <v>0</v>
      </c>
      <c r="G464" s="73">
        <f t="shared" si="194"/>
        <v>0</v>
      </c>
      <c r="H464" s="73">
        <f t="shared" si="194"/>
        <v>0</v>
      </c>
      <c r="I464" s="73">
        <f t="shared" si="194"/>
        <v>0</v>
      </c>
      <c r="J464" s="73">
        <f t="shared" si="194"/>
        <v>0</v>
      </c>
      <c r="K464" s="73">
        <f t="shared" si="194"/>
        <v>0</v>
      </c>
      <c r="L464" s="73">
        <f t="shared" si="194"/>
        <v>0</v>
      </c>
      <c r="M464" s="73">
        <f t="shared" si="194"/>
        <v>0</v>
      </c>
      <c r="N464" s="73">
        <f t="shared" si="194"/>
        <v>0</v>
      </c>
      <c r="O464" s="73">
        <f t="shared" si="194"/>
        <v>0</v>
      </c>
      <c r="P464" s="73">
        <f t="shared" si="194"/>
        <v>0</v>
      </c>
      <c r="Q464" s="73">
        <f t="shared" si="194"/>
        <v>0</v>
      </c>
      <c r="R464" s="74"/>
      <c r="S464" s="74"/>
    </row>
    <row r="465" spans="1:19" ht="17.25" customHeight="1">
      <c r="B465" s="68">
        <v>61501</v>
      </c>
      <c r="C465" s="108" t="s">
        <v>561</v>
      </c>
      <c r="D465" s="109"/>
      <c r="E465" s="69">
        <f>SUMIF('PE2017'!$A$7:$A$619,'OP IFG'!B465,'PE2017'!$D$7:$D$619)</f>
        <v>0</v>
      </c>
      <c r="F465" s="69">
        <f>SUMIF('PE2017'!$A$7:$A$619,'OP IFG'!B465,'PE2017'!$E$7:$E$619)</f>
        <v>0</v>
      </c>
      <c r="G465" s="69">
        <f>SUMIF('PE2017'!$A$7:$A$619,'OP IFG'!B465,'PE2017'!$F$7:$F$619)</f>
        <v>0</v>
      </c>
      <c r="H465" s="69">
        <f>SUMIF('PE2017'!$A$7:$A$619,'OP IFG'!B465,'PE2017'!$G$7:$G$619)</f>
        <v>0</v>
      </c>
      <c r="I465" s="69">
        <f>SUMIF('PE2017'!$A$7:$A$619,'OP IFG'!B465,'PE2017'!$H$7:$H$619)</f>
        <v>0</v>
      </c>
      <c r="J465" s="69">
        <f>SUMIF('PE2017'!$A$7:$A$619,'OP IFG'!B465,'PE2017'!$I$7:$I$619)</f>
        <v>0</v>
      </c>
      <c r="K465" s="69">
        <f>SUMIF('PE2017'!$A$7:$A$619,'OP IFG'!B465,'PE2017'!$J$7:$J$619)</f>
        <v>0</v>
      </c>
      <c r="L465" s="69">
        <f>SUMIF('PE2017'!$A$7:$A$619,'OP IFG'!B465,'PE2017'!$K$7:$K$619)</f>
        <v>0</v>
      </c>
      <c r="M465" s="69">
        <f>SUMIF('PE2017'!$A$7:$A$619,'OP IFG'!B465,'PE2017'!$L$7:$L$619)</f>
        <v>0</v>
      </c>
      <c r="N465" s="69">
        <f>SUMIF('PE2017'!$A$7:$A$619,'OP IFG'!B465,'PE2017'!$M$7:$M$619)</f>
        <v>0</v>
      </c>
      <c r="O465" s="69">
        <f>SUMIF('PE2017'!$A$7:$A$619,'OP IFG'!B465,'PE2017'!N$7:$N$619)</f>
        <v>0</v>
      </c>
      <c r="P465" s="69">
        <f>SUMIF('PE2017'!$A$7:$A$619,'OP IFG'!B455,'PE2017'!$O$7:$O$619)</f>
        <v>0</v>
      </c>
      <c r="Q465" s="70">
        <f t="shared" ref="Q465:Q478" si="195">SUM(E465:P465)</f>
        <v>0</v>
      </c>
      <c r="R465" s="75"/>
      <c r="S465" s="75"/>
    </row>
    <row r="466" spans="1:19" ht="17.25" customHeight="1">
      <c r="B466" s="68">
        <v>61502</v>
      </c>
      <c r="C466" s="108" t="s">
        <v>562</v>
      </c>
      <c r="D466" s="109"/>
      <c r="E466" s="69">
        <f>SUMIF('PE2017'!$A$7:$A$619,'OP IFG'!B466,'PE2017'!$D$7:$D$619)</f>
        <v>0</v>
      </c>
      <c r="F466" s="69">
        <f>SUMIF('PE2017'!$A$7:$A$619,'OP IFG'!B466,'PE2017'!$E$7:$E$619)</f>
        <v>0</v>
      </c>
      <c r="G466" s="69">
        <f>SUMIF('PE2017'!$A$7:$A$619,'OP IFG'!B466,'PE2017'!$F$7:$F$619)</f>
        <v>0</v>
      </c>
      <c r="H466" s="69">
        <f>SUMIF('PE2017'!$A$7:$A$619,'OP IFG'!B466,'PE2017'!$G$7:$G$619)</f>
        <v>0</v>
      </c>
      <c r="I466" s="69">
        <f>SUMIF('PE2017'!$A$7:$A$619,'OP IFG'!B466,'PE2017'!$H$7:$H$619)</f>
        <v>0</v>
      </c>
      <c r="J466" s="69">
        <f>SUMIF('PE2017'!$A$7:$A$619,'OP IFG'!B466,'PE2017'!$I$7:$I$619)</f>
        <v>0</v>
      </c>
      <c r="K466" s="69">
        <f>SUMIF('PE2017'!$A$7:$A$619,'OP IFG'!B466,'PE2017'!$J$7:$J$619)</f>
        <v>0</v>
      </c>
      <c r="L466" s="69">
        <f>SUMIF('PE2017'!$A$7:$A$619,'OP IFG'!B466,'PE2017'!$K$7:$K$619)</f>
        <v>0</v>
      </c>
      <c r="M466" s="69">
        <f>SUMIF('PE2017'!$A$7:$A$619,'OP IFG'!B466,'PE2017'!$L$7:$L$619)</f>
        <v>0</v>
      </c>
      <c r="N466" s="69">
        <f>SUMIF('PE2017'!$A$7:$A$619,'OP IFG'!B466,'PE2017'!$M$7:$M$619)</f>
        <v>0</v>
      </c>
      <c r="O466" s="69">
        <f>SUMIF('PE2017'!$A$7:$A$619,'OP IFG'!B466,'PE2017'!N$7:$N$619)</f>
        <v>0</v>
      </c>
      <c r="P466" s="69">
        <f>SUMIF('PE2017'!$A$7:$A$619,'OP IFG'!B456,'PE2017'!$O$7:$O$619)</f>
        <v>0</v>
      </c>
      <c r="Q466" s="70">
        <f t="shared" si="195"/>
        <v>0</v>
      </c>
      <c r="R466" s="75"/>
      <c r="S466" s="75"/>
    </row>
    <row r="467" spans="1:19" ht="17.25" customHeight="1">
      <c r="B467" s="68">
        <v>61503</v>
      </c>
      <c r="C467" s="108" t="s">
        <v>502</v>
      </c>
      <c r="D467" s="109"/>
      <c r="E467" s="69">
        <f>SUMIF('PE2017'!$A$7:$A$619,'OP IFG'!B467,'PE2017'!$D$7:$D$619)</f>
        <v>0</v>
      </c>
      <c r="F467" s="69">
        <f>SUMIF('PE2017'!$A$7:$A$619,'OP IFG'!B467,'PE2017'!$E$7:$E$619)</f>
        <v>0</v>
      </c>
      <c r="G467" s="69">
        <f>SUMIF('PE2017'!$A$7:$A$619,'OP IFG'!B467,'PE2017'!$F$7:$F$619)</f>
        <v>0</v>
      </c>
      <c r="H467" s="69">
        <f>SUMIF('PE2017'!$A$7:$A$619,'OP IFG'!B467,'PE2017'!$G$7:$G$619)</f>
        <v>0</v>
      </c>
      <c r="I467" s="69">
        <f>SUMIF('PE2017'!$A$7:$A$619,'OP IFG'!B467,'PE2017'!$H$7:$H$619)</f>
        <v>0</v>
      </c>
      <c r="J467" s="69">
        <f>SUMIF('PE2017'!$A$7:$A$619,'OP IFG'!B467,'PE2017'!$I$7:$I$619)</f>
        <v>0</v>
      </c>
      <c r="K467" s="69">
        <f>SUMIF('PE2017'!$A$7:$A$619,'OP IFG'!B467,'PE2017'!$J$7:$J$619)</f>
        <v>0</v>
      </c>
      <c r="L467" s="69">
        <f>SUMIF('PE2017'!$A$7:$A$619,'OP IFG'!B467,'PE2017'!$K$7:$K$619)</f>
        <v>0</v>
      </c>
      <c r="M467" s="69">
        <f>SUMIF('PE2017'!$A$7:$A$619,'OP IFG'!B467,'PE2017'!$L$7:$L$619)</f>
        <v>0</v>
      </c>
      <c r="N467" s="69">
        <f>SUMIF('PE2017'!$A$7:$A$619,'OP IFG'!B467,'PE2017'!$M$7:$M$619)</f>
        <v>0</v>
      </c>
      <c r="O467" s="69">
        <f>SUMIF('PE2017'!$A$7:$A$619,'OP IFG'!B467,'PE2017'!N$7:$N$619)</f>
        <v>0</v>
      </c>
      <c r="P467" s="69">
        <f>SUMIF('PE2017'!$A$7:$A$619,'OP IFG'!B457,'PE2017'!$O$7:$O$619)</f>
        <v>0</v>
      </c>
      <c r="Q467" s="70">
        <f t="shared" si="195"/>
        <v>0</v>
      </c>
      <c r="R467" s="75"/>
      <c r="S467" s="75"/>
    </row>
    <row r="468" spans="1:19" ht="17.25" customHeight="1">
      <c r="B468" s="68">
        <v>61504</v>
      </c>
      <c r="C468" s="108" t="s">
        <v>563</v>
      </c>
      <c r="D468" s="109"/>
      <c r="E468" s="69">
        <f>SUMIF('PE2017'!$A$7:$A$619,'OP IFG'!B468,'PE2017'!$D$7:$D$619)</f>
        <v>0</v>
      </c>
      <c r="F468" s="69">
        <f>SUMIF('PE2017'!$A$7:$A$619,'OP IFG'!B468,'PE2017'!$E$7:$E$619)</f>
        <v>0</v>
      </c>
      <c r="G468" s="69">
        <f>SUMIF('PE2017'!$A$7:$A$619,'OP IFG'!B468,'PE2017'!$F$7:$F$619)</f>
        <v>0</v>
      </c>
      <c r="H468" s="69">
        <f>SUMIF('PE2017'!$A$7:$A$619,'OP IFG'!B468,'PE2017'!$G$7:$G$619)</f>
        <v>0</v>
      </c>
      <c r="I468" s="69">
        <f>SUMIF('PE2017'!$A$7:$A$619,'OP IFG'!B468,'PE2017'!$H$7:$H$619)</f>
        <v>0</v>
      </c>
      <c r="J468" s="69">
        <f>SUMIF('PE2017'!$A$7:$A$619,'OP IFG'!B468,'PE2017'!$I$7:$I$619)</f>
        <v>0</v>
      </c>
      <c r="K468" s="69">
        <f>SUMIF('PE2017'!$A$7:$A$619,'OP IFG'!B468,'PE2017'!$J$7:$J$619)</f>
        <v>0</v>
      </c>
      <c r="L468" s="69">
        <f>SUMIF('PE2017'!$A$7:$A$619,'OP IFG'!B468,'PE2017'!$K$7:$K$619)</f>
        <v>0</v>
      </c>
      <c r="M468" s="69">
        <f>SUMIF('PE2017'!$A$7:$A$619,'OP IFG'!B468,'PE2017'!$L$7:$L$619)</f>
        <v>0</v>
      </c>
      <c r="N468" s="69">
        <f>SUMIF('PE2017'!$A$7:$A$619,'OP IFG'!B468,'PE2017'!$M$7:$M$619)</f>
        <v>0</v>
      </c>
      <c r="O468" s="69">
        <f>SUMIF('PE2017'!$A$7:$A$619,'OP IFG'!B468,'PE2017'!N$7:$N$619)</f>
        <v>0</v>
      </c>
      <c r="P468" s="69">
        <f>SUMIF('PE2017'!$A$7:$A$619,'OP IFG'!B458,'PE2017'!$O$7:$O$619)</f>
        <v>0</v>
      </c>
      <c r="Q468" s="70">
        <f t="shared" si="195"/>
        <v>0</v>
      </c>
      <c r="R468" s="75"/>
      <c r="S468" s="75"/>
    </row>
    <row r="469" spans="1:19" ht="17.25" customHeight="1">
      <c r="B469" s="68">
        <v>61505</v>
      </c>
      <c r="C469" s="108" t="s">
        <v>495</v>
      </c>
      <c r="D469" s="109"/>
      <c r="E469" s="69">
        <f>SUMIF('PE2017'!$A$7:$A$619,'OP IFG'!B469,'PE2017'!$D$7:$D$619)</f>
        <v>0</v>
      </c>
      <c r="F469" s="69">
        <f>SUMIF('PE2017'!$A$7:$A$619,'OP IFG'!B469,'PE2017'!$E$7:$E$619)</f>
        <v>0</v>
      </c>
      <c r="G469" s="69">
        <f>SUMIF('PE2017'!$A$7:$A$619,'OP IFG'!B469,'PE2017'!$F$7:$F$619)</f>
        <v>0</v>
      </c>
      <c r="H469" s="69">
        <f>SUMIF('PE2017'!$A$7:$A$619,'OP IFG'!B469,'PE2017'!$G$7:$G$619)</f>
        <v>0</v>
      </c>
      <c r="I469" s="69">
        <f>SUMIF('PE2017'!$A$7:$A$619,'OP IFG'!B469,'PE2017'!$H$7:$H$619)</f>
        <v>0</v>
      </c>
      <c r="J469" s="69">
        <f>SUMIF('PE2017'!$A$7:$A$619,'OP IFG'!B469,'PE2017'!$I$7:$I$619)</f>
        <v>0</v>
      </c>
      <c r="K469" s="69">
        <f>SUMIF('PE2017'!$A$7:$A$619,'OP IFG'!B469,'PE2017'!$J$7:$J$619)</f>
        <v>0</v>
      </c>
      <c r="L469" s="69">
        <f>SUMIF('PE2017'!$A$7:$A$619,'OP IFG'!B469,'PE2017'!$K$7:$K$619)</f>
        <v>0</v>
      </c>
      <c r="M469" s="69">
        <f>SUMIF('PE2017'!$A$7:$A$619,'OP IFG'!B469,'PE2017'!$L$7:$L$619)</f>
        <v>0</v>
      </c>
      <c r="N469" s="69">
        <f>SUMIF('PE2017'!$A$7:$A$619,'OP IFG'!B469,'PE2017'!$M$7:$M$619)</f>
        <v>0</v>
      </c>
      <c r="O469" s="69">
        <f>SUMIF('PE2017'!$A$7:$A$619,'OP IFG'!B469,'PE2017'!N$7:$N$619)</f>
        <v>0</v>
      </c>
      <c r="P469" s="69">
        <f>SUMIF('PE2017'!$A$7:$A$619,'OP IFG'!B459,'PE2017'!$O$7:$O$619)</f>
        <v>0</v>
      </c>
      <c r="Q469" s="70">
        <f t="shared" si="195"/>
        <v>0</v>
      </c>
      <c r="R469" s="75"/>
      <c r="S469" s="75"/>
    </row>
    <row r="470" spans="1:19" ht="17.25" customHeight="1">
      <c r="B470" s="68">
        <v>61506</v>
      </c>
      <c r="C470" s="108" t="s">
        <v>494</v>
      </c>
      <c r="D470" s="109"/>
      <c r="E470" s="69">
        <f>SUMIF('PE2017'!$A$7:$A$619,'OP IFG'!B470,'PE2017'!$D$7:$D$619)</f>
        <v>0</v>
      </c>
      <c r="F470" s="69">
        <f>SUMIF('PE2017'!$A$7:$A$619,'OP IFG'!B470,'PE2017'!$E$7:$E$619)</f>
        <v>0</v>
      </c>
      <c r="G470" s="69">
        <f>SUMIF('PE2017'!$A$7:$A$619,'OP IFG'!B470,'PE2017'!$F$7:$F$619)</f>
        <v>0</v>
      </c>
      <c r="H470" s="69">
        <f>SUMIF('PE2017'!$A$7:$A$619,'OP IFG'!B470,'PE2017'!$G$7:$G$619)</f>
        <v>0</v>
      </c>
      <c r="I470" s="69">
        <f>SUMIF('PE2017'!$A$7:$A$619,'OP IFG'!B470,'PE2017'!$H$7:$H$619)</f>
        <v>0</v>
      </c>
      <c r="J470" s="69">
        <f>SUMIF('PE2017'!$A$7:$A$619,'OP IFG'!B470,'PE2017'!$I$7:$I$619)</f>
        <v>0</v>
      </c>
      <c r="K470" s="69">
        <f>SUMIF('PE2017'!$A$7:$A$619,'OP IFG'!B470,'PE2017'!$J$7:$J$619)</f>
        <v>0</v>
      </c>
      <c r="L470" s="69">
        <f>SUMIF('PE2017'!$A$7:$A$619,'OP IFG'!B470,'PE2017'!$K$7:$K$619)</f>
        <v>0</v>
      </c>
      <c r="M470" s="69">
        <f>SUMIF('PE2017'!$A$7:$A$619,'OP IFG'!B470,'PE2017'!$L$7:$L$619)</f>
        <v>0</v>
      </c>
      <c r="N470" s="69">
        <f>SUMIF('PE2017'!$A$7:$A$619,'OP IFG'!B470,'PE2017'!$M$7:$M$619)</f>
        <v>0</v>
      </c>
      <c r="O470" s="69">
        <f>SUMIF('PE2017'!$A$7:$A$619,'OP IFG'!B470,'PE2017'!N$7:$N$619)</f>
        <v>0</v>
      </c>
      <c r="P470" s="69">
        <f>SUMIF('PE2017'!$A$7:$A$619,'OP IFG'!B460,'PE2017'!$O$7:$O$619)</f>
        <v>0</v>
      </c>
      <c r="Q470" s="70">
        <f t="shared" si="195"/>
        <v>0</v>
      </c>
      <c r="R470" s="75"/>
      <c r="S470" s="75"/>
    </row>
    <row r="471" spans="1:19" ht="17.25" customHeight="1">
      <c r="B471" s="68">
        <v>61507</v>
      </c>
      <c r="C471" s="108" t="s">
        <v>564</v>
      </c>
      <c r="D471" s="109"/>
      <c r="E471" s="69">
        <f>SUMIF('PE2017'!$A$7:$A$619,'OP IFG'!B471,'PE2017'!$D$7:$D$619)</f>
        <v>0</v>
      </c>
      <c r="F471" s="69">
        <f>SUMIF('PE2017'!$A$7:$A$619,'OP IFG'!B471,'PE2017'!$E$7:$E$619)</f>
        <v>0</v>
      </c>
      <c r="G471" s="69">
        <f>SUMIF('PE2017'!$A$7:$A$619,'OP IFG'!B471,'PE2017'!$F$7:$F$619)</f>
        <v>0</v>
      </c>
      <c r="H471" s="69">
        <f>SUMIF('PE2017'!$A$7:$A$619,'OP IFG'!B471,'PE2017'!$G$7:$G$619)</f>
        <v>0</v>
      </c>
      <c r="I471" s="69">
        <f>SUMIF('PE2017'!$A$7:$A$619,'OP IFG'!B471,'PE2017'!$H$7:$H$619)</f>
        <v>0</v>
      </c>
      <c r="J471" s="69">
        <f>SUMIF('PE2017'!$A$7:$A$619,'OP IFG'!B471,'PE2017'!$I$7:$I$619)</f>
        <v>0</v>
      </c>
      <c r="K471" s="69">
        <f>SUMIF('PE2017'!$A$7:$A$619,'OP IFG'!B471,'PE2017'!$J$7:$J$619)</f>
        <v>0</v>
      </c>
      <c r="L471" s="69">
        <f>SUMIF('PE2017'!$A$7:$A$619,'OP IFG'!B471,'PE2017'!$K$7:$K$619)</f>
        <v>0</v>
      </c>
      <c r="M471" s="69">
        <f>SUMIF('PE2017'!$A$7:$A$619,'OP IFG'!B471,'PE2017'!$L$7:$L$619)</f>
        <v>0</v>
      </c>
      <c r="N471" s="69">
        <f>SUMIF('PE2017'!$A$7:$A$619,'OP IFG'!B471,'PE2017'!$M$7:$M$619)</f>
        <v>0</v>
      </c>
      <c r="O471" s="69">
        <f>SUMIF('PE2017'!$A$7:$A$619,'OP IFG'!B471,'PE2017'!N$7:$N$619)</f>
        <v>0</v>
      </c>
      <c r="P471" s="69">
        <f>SUMIF('PE2017'!$A$7:$A$619,'OP IFG'!B461,'PE2017'!$O$7:$O$619)</f>
        <v>0</v>
      </c>
      <c r="Q471" s="70">
        <f t="shared" si="195"/>
        <v>0</v>
      </c>
      <c r="R471" s="75"/>
      <c r="S471" s="75"/>
    </row>
    <row r="472" spans="1:19" ht="17.25" customHeight="1">
      <c r="B472" s="68">
        <v>61508</v>
      </c>
      <c r="C472" s="108" t="s">
        <v>565</v>
      </c>
      <c r="D472" s="109"/>
      <c r="E472" s="69">
        <f>SUMIF('PE2017'!$A$7:$A$619,'OP IFG'!B472,'PE2017'!$D$7:$D$619)</f>
        <v>0</v>
      </c>
      <c r="F472" s="69">
        <f>SUMIF('PE2017'!$A$7:$A$619,'OP IFG'!B472,'PE2017'!$E$7:$E$619)</f>
        <v>0</v>
      </c>
      <c r="G472" s="69">
        <f>SUMIF('PE2017'!$A$7:$A$619,'OP IFG'!B472,'PE2017'!$F$7:$F$619)</f>
        <v>0</v>
      </c>
      <c r="H472" s="69">
        <f>SUMIF('PE2017'!$A$7:$A$619,'OP IFG'!B472,'PE2017'!$G$7:$G$619)</f>
        <v>0</v>
      </c>
      <c r="I472" s="69">
        <f>SUMIF('PE2017'!$A$7:$A$619,'OP IFG'!B472,'PE2017'!$H$7:$H$619)</f>
        <v>0</v>
      </c>
      <c r="J472" s="69">
        <f>SUMIF('PE2017'!$A$7:$A$619,'OP IFG'!B472,'PE2017'!$I$7:$I$619)</f>
        <v>0</v>
      </c>
      <c r="K472" s="69">
        <f>SUMIF('PE2017'!$A$7:$A$619,'OP IFG'!B472,'PE2017'!$J$7:$J$619)</f>
        <v>0</v>
      </c>
      <c r="L472" s="69">
        <f>SUMIF('PE2017'!$A$7:$A$619,'OP IFG'!B472,'PE2017'!$K$7:$K$619)</f>
        <v>0</v>
      </c>
      <c r="M472" s="69">
        <f>SUMIF('PE2017'!$A$7:$A$619,'OP IFG'!B472,'PE2017'!$L$7:$L$619)</f>
        <v>0</v>
      </c>
      <c r="N472" s="69">
        <f>SUMIF('PE2017'!$A$7:$A$619,'OP IFG'!B472,'PE2017'!$M$7:$M$619)</f>
        <v>0</v>
      </c>
      <c r="O472" s="69">
        <f>SUMIF('PE2017'!$A$7:$A$619,'OP IFG'!B472,'PE2017'!N$7:$N$619)</f>
        <v>0</v>
      </c>
      <c r="P472" s="69">
        <f>SUMIF('PE2017'!$A$7:$A$619,'OP IFG'!B462,'PE2017'!$O$7:$O$619)</f>
        <v>0</v>
      </c>
      <c r="Q472" s="70">
        <f t="shared" si="195"/>
        <v>0</v>
      </c>
      <c r="R472" s="75"/>
      <c r="S472" s="75"/>
    </row>
    <row r="473" spans="1:19" ht="17.25" customHeight="1">
      <c r="B473" s="68">
        <v>61509</v>
      </c>
      <c r="C473" s="108" t="s">
        <v>566</v>
      </c>
      <c r="D473" s="109"/>
      <c r="E473" s="69">
        <f>SUMIF('PE2017'!$A$7:$A$619,'OP IFG'!B473,'PE2017'!$D$7:$D$619)</f>
        <v>0</v>
      </c>
      <c r="F473" s="69">
        <f>SUMIF('PE2017'!$A$7:$A$619,'OP IFG'!B473,'PE2017'!$E$7:$E$619)</f>
        <v>0</v>
      </c>
      <c r="G473" s="69">
        <f>SUMIF('PE2017'!$A$7:$A$619,'OP IFG'!B473,'PE2017'!$F$7:$F$619)</f>
        <v>0</v>
      </c>
      <c r="H473" s="69">
        <f>SUMIF('PE2017'!$A$7:$A$619,'OP IFG'!B473,'PE2017'!$G$7:$G$619)</f>
        <v>0</v>
      </c>
      <c r="I473" s="69">
        <f>SUMIF('PE2017'!$A$7:$A$619,'OP IFG'!B473,'PE2017'!$H$7:$H$619)</f>
        <v>0</v>
      </c>
      <c r="J473" s="69">
        <f>SUMIF('PE2017'!$A$7:$A$619,'OP IFG'!B473,'PE2017'!$I$7:$I$619)</f>
        <v>0</v>
      </c>
      <c r="K473" s="69">
        <f>SUMIF('PE2017'!$A$7:$A$619,'OP IFG'!B473,'PE2017'!$J$7:$J$619)</f>
        <v>0</v>
      </c>
      <c r="L473" s="69">
        <f>SUMIF('PE2017'!$A$7:$A$619,'OP IFG'!B473,'PE2017'!$K$7:$K$619)</f>
        <v>0</v>
      </c>
      <c r="M473" s="69">
        <f>SUMIF('PE2017'!$A$7:$A$619,'OP IFG'!B473,'PE2017'!$L$7:$L$619)</f>
        <v>0</v>
      </c>
      <c r="N473" s="69">
        <f>SUMIF('PE2017'!$A$7:$A$619,'OP IFG'!B473,'PE2017'!$M$7:$M$619)</f>
        <v>0</v>
      </c>
      <c r="O473" s="69">
        <f>SUMIF('PE2017'!$A$7:$A$619,'OP IFG'!B473,'PE2017'!N$7:$N$619)</f>
        <v>0</v>
      </c>
      <c r="P473" s="69">
        <f>SUMIF('PE2017'!$A$7:$A$619,'OP IFG'!B463,'PE2017'!$O$7:$O$619)</f>
        <v>0</v>
      </c>
      <c r="Q473" s="70">
        <f t="shared" si="195"/>
        <v>0</v>
      </c>
      <c r="R473" s="75"/>
      <c r="S473" s="75"/>
    </row>
    <row r="474" spans="1:19" ht="17.25" customHeight="1">
      <c r="B474" s="68" t="s">
        <v>567</v>
      </c>
      <c r="C474" s="108" t="s">
        <v>568</v>
      </c>
      <c r="D474" s="109"/>
      <c r="E474" s="69">
        <f>SUMIF('PE2017'!$A$7:$A$619,'OP IFG'!B474,'PE2017'!$D$7:$D$619)</f>
        <v>0</v>
      </c>
      <c r="F474" s="69">
        <f>SUMIF('PE2017'!$A$7:$A$619,'OP IFG'!B474,'PE2017'!$E$7:$E$619)</f>
        <v>0</v>
      </c>
      <c r="G474" s="69">
        <f>SUMIF('PE2017'!$A$7:$A$619,'OP IFG'!B474,'PE2017'!$F$7:$F$619)</f>
        <v>0</v>
      </c>
      <c r="H474" s="69">
        <f>SUMIF('PE2017'!$A$7:$A$619,'OP IFG'!B474,'PE2017'!$G$7:$G$619)</f>
        <v>0</v>
      </c>
      <c r="I474" s="69">
        <f>SUMIF('PE2017'!$A$7:$A$619,'OP IFG'!B474,'PE2017'!$H$7:$H$619)</f>
        <v>0</v>
      </c>
      <c r="J474" s="69">
        <f>SUMIF('PE2017'!$A$7:$A$619,'OP IFG'!B474,'PE2017'!$I$7:$I$619)</f>
        <v>0</v>
      </c>
      <c r="K474" s="69">
        <f>SUMIF('PE2017'!$A$7:$A$619,'OP IFG'!B474,'PE2017'!$J$7:$J$619)</f>
        <v>0</v>
      </c>
      <c r="L474" s="69">
        <f>SUMIF('PE2017'!$A$7:$A$619,'OP IFG'!B474,'PE2017'!$K$7:$K$619)</f>
        <v>0</v>
      </c>
      <c r="M474" s="69">
        <f>SUMIF('PE2017'!$A$7:$A$619,'OP IFG'!B474,'PE2017'!$L$7:$L$619)</f>
        <v>0</v>
      </c>
      <c r="N474" s="69">
        <f>SUMIF('PE2017'!$A$7:$A$619,'OP IFG'!B474,'PE2017'!$M$7:$M$619)</f>
        <v>0</v>
      </c>
      <c r="O474" s="69">
        <f>SUMIF('PE2017'!$A$7:$A$619,'OP IFG'!B474,'PE2017'!N$7:$N$619)</f>
        <v>0</v>
      </c>
      <c r="P474" s="69">
        <f>SUMIF('PE2017'!$A$7:$A$619,'OP IFG'!B464,'PE2017'!$O$7:$O$619)</f>
        <v>0</v>
      </c>
      <c r="Q474" s="70">
        <f t="shared" si="195"/>
        <v>0</v>
      </c>
      <c r="R474" s="75"/>
      <c r="S474" s="75"/>
    </row>
    <row r="475" spans="1:19" ht="17.25" customHeight="1">
      <c r="B475" s="68" t="s">
        <v>569</v>
      </c>
      <c r="C475" s="108" t="s">
        <v>570</v>
      </c>
      <c r="D475" s="109"/>
      <c r="E475" s="69">
        <f>SUMIF('PE2017'!$A$7:$A$619,'OP IFG'!B475,'PE2017'!$D$7:$D$619)</f>
        <v>0</v>
      </c>
      <c r="F475" s="69">
        <f>SUMIF('PE2017'!$A$7:$A$619,'OP IFG'!B475,'PE2017'!$E$7:$E$619)</f>
        <v>0</v>
      </c>
      <c r="G475" s="69">
        <f>SUMIF('PE2017'!$A$7:$A$619,'OP IFG'!B475,'PE2017'!$F$7:$F$619)</f>
        <v>0</v>
      </c>
      <c r="H475" s="69">
        <f>SUMIF('PE2017'!$A$7:$A$619,'OP IFG'!B475,'PE2017'!$G$7:$G$619)</f>
        <v>0</v>
      </c>
      <c r="I475" s="69">
        <f>SUMIF('PE2017'!$A$7:$A$619,'OP IFG'!B475,'PE2017'!$H$7:$H$619)</f>
        <v>0</v>
      </c>
      <c r="J475" s="69">
        <f>SUMIF('PE2017'!$A$7:$A$619,'OP IFG'!B475,'PE2017'!$I$7:$I$619)</f>
        <v>0</v>
      </c>
      <c r="K475" s="69">
        <f>SUMIF('PE2017'!$A$7:$A$619,'OP IFG'!B475,'PE2017'!$J$7:$J$619)</f>
        <v>0</v>
      </c>
      <c r="L475" s="69">
        <f>SUMIF('PE2017'!$A$7:$A$619,'OP IFG'!B475,'PE2017'!$K$7:$K$619)</f>
        <v>0</v>
      </c>
      <c r="M475" s="69">
        <f>SUMIF('PE2017'!$A$7:$A$619,'OP IFG'!B475,'PE2017'!$L$7:$L$619)</f>
        <v>0</v>
      </c>
      <c r="N475" s="69">
        <f>SUMIF('PE2017'!$A$7:$A$619,'OP IFG'!B475,'PE2017'!$M$7:$M$619)</f>
        <v>0</v>
      </c>
      <c r="O475" s="69">
        <f>SUMIF('PE2017'!$A$7:$A$619,'OP IFG'!B475,'PE2017'!N$7:$N$619)</f>
        <v>0</v>
      </c>
      <c r="P475" s="69">
        <f>SUMIF('PE2017'!$A$7:$A$619,'OP IFG'!B465,'PE2017'!$O$7:$O$619)</f>
        <v>0</v>
      </c>
      <c r="Q475" s="70">
        <f t="shared" si="195"/>
        <v>0</v>
      </c>
      <c r="R475" s="75"/>
      <c r="S475" s="75"/>
    </row>
    <row r="476" spans="1:19" ht="17.25" customHeight="1">
      <c r="B476" s="68" t="s">
        <v>571</v>
      </c>
      <c r="C476" s="108" t="s">
        <v>572</v>
      </c>
      <c r="D476" s="109"/>
      <c r="E476" s="69">
        <f>SUMIF('PE2017'!$A$7:$A$619,'OP IFG'!B476,'PE2017'!$D$7:$D$619)</f>
        <v>0</v>
      </c>
      <c r="F476" s="69">
        <f>SUMIF('PE2017'!$A$7:$A$619,'OP IFG'!B476,'PE2017'!$E$7:$E$619)</f>
        <v>0</v>
      </c>
      <c r="G476" s="69">
        <f>SUMIF('PE2017'!$A$7:$A$619,'OP IFG'!B476,'PE2017'!$F$7:$F$619)</f>
        <v>0</v>
      </c>
      <c r="H476" s="69">
        <f>SUMIF('PE2017'!$A$7:$A$619,'OP IFG'!B476,'PE2017'!$G$7:$G$619)</f>
        <v>0</v>
      </c>
      <c r="I476" s="69">
        <f>SUMIF('PE2017'!$A$7:$A$619,'OP IFG'!B476,'PE2017'!$H$7:$H$619)</f>
        <v>0</v>
      </c>
      <c r="J476" s="69">
        <f>SUMIF('PE2017'!$A$7:$A$619,'OP IFG'!B476,'PE2017'!$I$7:$I$619)</f>
        <v>0</v>
      </c>
      <c r="K476" s="69">
        <f>SUMIF('PE2017'!$A$7:$A$619,'OP IFG'!B476,'PE2017'!$J$7:$J$619)</f>
        <v>0</v>
      </c>
      <c r="L476" s="69">
        <f>SUMIF('PE2017'!$A$7:$A$619,'OP IFG'!B476,'PE2017'!$K$7:$K$619)</f>
        <v>0</v>
      </c>
      <c r="M476" s="69">
        <f>SUMIF('PE2017'!$A$7:$A$619,'OP IFG'!B476,'PE2017'!$L$7:$L$619)</f>
        <v>0</v>
      </c>
      <c r="N476" s="69">
        <f>SUMIF('PE2017'!$A$7:$A$619,'OP IFG'!B476,'PE2017'!$M$7:$M$619)</f>
        <v>0</v>
      </c>
      <c r="O476" s="69">
        <f>SUMIF('PE2017'!$A$7:$A$619,'OP IFG'!B476,'PE2017'!N$7:$N$619)</f>
        <v>0</v>
      </c>
      <c r="P476" s="69">
        <f>SUMIF('PE2017'!$A$7:$A$619,'OP IFG'!B466,'PE2017'!$O$7:$O$619)</f>
        <v>0</v>
      </c>
      <c r="Q476" s="70">
        <f t="shared" si="195"/>
        <v>0</v>
      </c>
      <c r="R476" s="75"/>
      <c r="S476" s="75"/>
    </row>
    <row r="477" spans="1:19" ht="17.25" customHeight="1">
      <c r="B477" s="68" t="s">
        <v>573</v>
      </c>
      <c r="C477" s="108" t="s">
        <v>524</v>
      </c>
      <c r="D477" s="109"/>
      <c r="E477" s="69">
        <f>SUMIF('PE2017'!$A$7:$A$619,'OP IFG'!B477,'PE2017'!$D$7:$D$619)</f>
        <v>0</v>
      </c>
      <c r="F477" s="69">
        <f>SUMIF('PE2017'!$A$7:$A$619,'OP IFG'!B477,'PE2017'!$E$7:$E$619)</f>
        <v>0</v>
      </c>
      <c r="G477" s="69">
        <f>SUMIF('PE2017'!$A$7:$A$619,'OP IFG'!B477,'PE2017'!$F$7:$F$619)</f>
        <v>0</v>
      </c>
      <c r="H477" s="69">
        <f>SUMIF('PE2017'!$A$7:$A$619,'OP IFG'!B477,'PE2017'!$G$7:$G$619)</f>
        <v>0</v>
      </c>
      <c r="I477" s="69">
        <f>SUMIF('PE2017'!$A$7:$A$619,'OP IFG'!B477,'PE2017'!$H$7:$H$619)</f>
        <v>0</v>
      </c>
      <c r="J477" s="69">
        <f>SUMIF('PE2017'!$A$7:$A$619,'OP IFG'!B477,'PE2017'!$I$7:$I$619)</f>
        <v>0</v>
      </c>
      <c r="K477" s="69">
        <f>SUMIF('PE2017'!$A$7:$A$619,'OP IFG'!B477,'PE2017'!$J$7:$J$619)</f>
        <v>0</v>
      </c>
      <c r="L477" s="69">
        <f>SUMIF('PE2017'!$A$7:$A$619,'OP IFG'!B477,'PE2017'!$K$7:$K$619)</f>
        <v>0</v>
      </c>
      <c r="M477" s="69">
        <f>SUMIF('PE2017'!$A$7:$A$619,'OP IFG'!B477,'PE2017'!$L$7:$L$619)</f>
        <v>0</v>
      </c>
      <c r="N477" s="69">
        <f>SUMIF('PE2017'!$A$7:$A$619,'OP IFG'!B477,'PE2017'!$M$7:$M$619)</f>
        <v>0</v>
      </c>
      <c r="O477" s="69">
        <f>SUMIF('PE2017'!$A$7:$A$619,'OP IFG'!B477,'PE2017'!N$7:$N$619)</f>
        <v>0</v>
      </c>
      <c r="P477" s="69">
        <f>SUMIF('PE2017'!$A$7:$A$619,'OP IFG'!B467,'PE2017'!$O$7:$O$619)</f>
        <v>0</v>
      </c>
      <c r="Q477" s="70">
        <f t="shared" si="195"/>
        <v>0</v>
      </c>
      <c r="R477" s="75"/>
      <c r="S477" s="75"/>
    </row>
    <row r="478" spans="1:19" ht="17.25" customHeight="1">
      <c r="B478" s="68" t="s">
        <v>574</v>
      </c>
      <c r="C478" s="108" t="s">
        <v>526</v>
      </c>
      <c r="D478" s="109"/>
      <c r="E478" s="69">
        <f>SUMIF('PE2017'!$A$7:$A$619,'OP IFG'!B478,'PE2017'!$D$7:$D$619)</f>
        <v>0</v>
      </c>
      <c r="F478" s="69">
        <f>SUMIF('PE2017'!$A$7:$A$619,'OP IFG'!B478,'PE2017'!$E$7:$E$619)</f>
        <v>0</v>
      </c>
      <c r="G478" s="69">
        <f>SUMIF('PE2017'!$A$7:$A$619,'OP IFG'!B478,'PE2017'!$F$7:$F$619)</f>
        <v>0</v>
      </c>
      <c r="H478" s="69">
        <f>SUMIF('PE2017'!$A$7:$A$619,'OP IFG'!B478,'PE2017'!$G$7:$G$619)</f>
        <v>0</v>
      </c>
      <c r="I478" s="69">
        <f>SUMIF('PE2017'!$A$7:$A$619,'OP IFG'!B478,'PE2017'!$H$7:$H$619)</f>
        <v>0</v>
      </c>
      <c r="J478" s="69">
        <f>SUMIF('PE2017'!$A$7:$A$619,'OP IFG'!B478,'PE2017'!$I$7:$I$619)</f>
        <v>0</v>
      </c>
      <c r="K478" s="69">
        <f>SUMIF('PE2017'!$A$7:$A$619,'OP IFG'!B478,'PE2017'!$J$7:$J$619)</f>
        <v>0</v>
      </c>
      <c r="L478" s="69">
        <f>SUMIF('PE2017'!$A$7:$A$619,'OP IFG'!B478,'PE2017'!$K$7:$K$619)</f>
        <v>0</v>
      </c>
      <c r="M478" s="69">
        <f>SUMIF('PE2017'!$A$7:$A$619,'OP IFG'!B478,'PE2017'!$L$7:$L$619)</f>
        <v>0</v>
      </c>
      <c r="N478" s="69">
        <f>SUMIF('PE2017'!$A$7:$A$619,'OP IFG'!B478,'PE2017'!$M$7:$M$619)</f>
        <v>0</v>
      </c>
      <c r="O478" s="69">
        <f>SUMIF('PE2017'!$A$7:$A$619,'OP IFG'!B478,'PE2017'!N$7:$N$619)</f>
        <v>0</v>
      </c>
      <c r="P478" s="69">
        <f>SUMIF('PE2017'!$A$7:$A$619,'OP IFG'!B468,'PE2017'!$O$7:$O$619)</f>
        <v>0</v>
      </c>
      <c r="Q478" s="70">
        <f t="shared" si="195"/>
        <v>0</v>
      </c>
      <c r="R478" s="75"/>
      <c r="S478" s="75"/>
    </row>
    <row r="479" spans="1:19" s="54" customFormat="1" ht="17.25" customHeight="1">
      <c r="A479" s="82"/>
      <c r="B479" s="66">
        <v>616</v>
      </c>
      <c r="C479" s="110" t="s">
        <v>575</v>
      </c>
      <c r="D479" s="111"/>
      <c r="E479" s="73">
        <f t="shared" ref="E479:Q479" si="196">SUM(E480:E488)</f>
        <v>0</v>
      </c>
      <c r="F479" s="73">
        <f t="shared" si="196"/>
        <v>0</v>
      </c>
      <c r="G479" s="73">
        <f t="shared" si="196"/>
        <v>0</v>
      </c>
      <c r="H479" s="73">
        <f t="shared" si="196"/>
        <v>0</v>
      </c>
      <c r="I479" s="73">
        <f t="shared" si="196"/>
        <v>0</v>
      </c>
      <c r="J479" s="73">
        <f t="shared" si="196"/>
        <v>0</v>
      </c>
      <c r="K479" s="73">
        <f t="shared" si="196"/>
        <v>0</v>
      </c>
      <c r="L479" s="73">
        <f t="shared" si="196"/>
        <v>0</v>
      </c>
      <c r="M479" s="73">
        <f t="shared" si="196"/>
        <v>0</v>
      </c>
      <c r="N479" s="73">
        <f t="shared" si="196"/>
        <v>0</v>
      </c>
      <c r="O479" s="73">
        <f t="shared" si="196"/>
        <v>0</v>
      </c>
      <c r="P479" s="73">
        <f t="shared" si="196"/>
        <v>0</v>
      </c>
      <c r="Q479" s="73">
        <f t="shared" si="196"/>
        <v>0</v>
      </c>
      <c r="R479" s="74"/>
      <c r="S479" s="74"/>
    </row>
    <row r="480" spans="1:19" ht="17.25" customHeight="1">
      <c r="B480" s="68">
        <v>61601</v>
      </c>
      <c r="C480" s="108" t="s">
        <v>561</v>
      </c>
      <c r="D480" s="109"/>
      <c r="E480" s="69">
        <f>SUMIF('PE2017'!$A$7:$A$619,'OP IFG'!B480,'PE2017'!$D$7:$D$619)</f>
        <v>0</v>
      </c>
      <c r="F480" s="69">
        <f>SUMIF('PE2017'!$A$7:$A$619,'OP IFG'!B480,'PE2017'!$E$7:$E$619)</f>
        <v>0</v>
      </c>
      <c r="G480" s="69">
        <f>SUMIF('PE2017'!$A$7:$A$619,'OP IFG'!B480,'PE2017'!$F$7:$F$619)</f>
        <v>0</v>
      </c>
      <c r="H480" s="69">
        <f>SUMIF('PE2017'!$A$7:$A$619,'OP IFG'!B480,'PE2017'!$G$7:$G$619)</f>
        <v>0</v>
      </c>
      <c r="I480" s="69">
        <f>SUMIF('PE2017'!$A$7:$A$619,'OP IFG'!B480,'PE2017'!$H$7:$H$619)</f>
        <v>0</v>
      </c>
      <c r="J480" s="69">
        <f>SUMIF('PE2017'!$A$7:$A$619,'OP IFG'!B480,'PE2017'!$I$7:$I$619)</f>
        <v>0</v>
      </c>
      <c r="K480" s="69">
        <f>SUMIF('PE2017'!$A$7:$A$619,'OP IFG'!B480,'PE2017'!$J$7:$J$619)</f>
        <v>0</v>
      </c>
      <c r="L480" s="69">
        <f>SUMIF('PE2017'!$A$7:$A$619,'OP IFG'!B480,'PE2017'!$K$7:$K$619)</f>
        <v>0</v>
      </c>
      <c r="M480" s="69">
        <f>SUMIF('PE2017'!$A$7:$A$619,'OP IFG'!B480,'PE2017'!$L$7:$L$619)</f>
        <v>0</v>
      </c>
      <c r="N480" s="69">
        <f>SUMIF('PE2017'!$A$7:$A$619,'OP IFG'!B480,'PE2017'!$M$7:$M$619)</f>
        <v>0</v>
      </c>
      <c r="O480" s="69">
        <f>SUMIF('PE2017'!$A$7:$A$619,'OP IFG'!B480,'PE2017'!N$7:$N$619)</f>
        <v>0</v>
      </c>
      <c r="P480" s="69">
        <f>SUMIF('PE2017'!$A$7:$A$619,'OP IFG'!B470,'PE2017'!$O$7:$O$619)</f>
        <v>0</v>
      </c>
      <c r="Q480" s="70">
        <f t="shared" ref="Q480:Q488" si="197">SUM(E480:P480)</f>
        <v>0</v>
      </c>
      <c r="R480" s="75"/>
      <c r="S480" s="75"/>
    </row>
    <row r="481" spans="1:19" ht="17.25" customHeight="1">
      <c r="B481" s="68">
        <v>61602</v>
      </c>
      <c r="C481" s="108" t="s">
        <v>503</v>
      </c>
      <c r="D481" s="109"/>
      <c r="E481" s="69">
        <f>SUMIF('PE2017'!$A$7:$A$619,'OP IFG'!B481,'PE2017'!$D$7:$D$619)</f>
        <v>0</v>
      </c>
      <c r="F481" s="69">
        <f>SUMIF('PE2017'!$A$7:$A$619,'OP IFG'!B481,'PE2017'!$E$7:$E$619)</f>
        <v>0</v>
      </c>
      <c r="G481" s="69">
        <f>SUMIF('PE2017'!$A$7:$A$619,'OP IFG'!B481,'PE2017'!$F$7:$F$619)</f>
        <v>0</v>
      </c>
      <c r="H481" s="69">
        <f>SUMIF('PE2017'!$A$7:$A$619,'OP IFG'!B481,'PE2017'!$G$7:$G$619)</f>
        <v>0</v>
      </c>
      <c r="I481" s="69">
        <f>SUMIF('PE2017'!$A$7:$A$619,'OP IFG'!B481,'PE2017'!$H$7:$H$619)</f>
        <v>0</v>
      </c>
      <c r="J481" s="69">
        <f>SUMIF('PE2017'!$A$7:$A$619,'OP IFG'!B481,'PE2017'!$I$7:$I$619)</f>
        <v>0</v>
      </c>
      <c r="K481" s="69">
        <f>SUMIF('PE2017'!$A$7:$A$619,'OP IFG'!B481,'PE2017'!$J$7:$J$619)</f>
        <v>0</v>
      </c>
      <c r="L481" s="69">
        <f>SUMIF('PE2017'!$A$7:$A$619,'OP IFG'!B481,'PE2017'!$K$7:$K$619)</f>
        <v>0</v>
      </c>
      <c r="M481" s="69">
        <f>SUMIF('PE2017'!$A$7:$A$619,'OP IFG'!B481,'PE2017'!$L$7:$L$619)</f>
        <v>0</v>
      </c>
      <c r="N481" s="69">
        <f>SUMIF('PE2017'!$A$7:$A$619,'OP IFG'!B481,'PE2017'!$M$7:$M$619)</f>
        <v>0</v>
      </c>
      <c r="O481" s="69">
        <f>SUMIF('PE2017'!$A$7:$A$619,'OP IFG'!B481,'PE2017'!N$7:$N$619)</f>
        <v>0</v>
      </c>
      <c r="P481" s="69">
        <f>SUMIF('PE2017'!$A$7:$A$619,'OP IFG'!B471,'PE2017'!$O$7:$O$619)</f>
        <v>0</v>
      </c>
      <c r="Q481" s="70">
        <f t="shared" si="197"/>
        <v>0</v>
      </c>
      <c r="R481" s="75"/>
      <c r="S481" s="75"/>
    </row>
    <row r="482" spans="1:19" ht="17.25" customHeight="1">
      <c r="B482" s="68">
        <v>61603</v>
      </c>
      <c r="C482" s="108" t="s">
        <v>502</v>
      </c>
      <c r="D482" s="109"/>
      <c r="E482" s="69">
        <f>SUMIF('PE2017'!$A$7:$A$619,'OP IFG'!B482,'PE2017'!$D$7:$D$619)</f>
        <v>0</v>
      </c>
      <c r="F482" s="69">
        <f>SUMIF('PE2017'!$A$7:$A$619,'OP IFG'!B482,'PE2017'!$E$7:$E$619)</f>
        <v>0</v>
      </c>
      <c r="G482" s="69">
        <f>SUMIF('PE2017'!$A$7:$A$619,'OP IFG'!B482,'PE2017'!$F$7:$F$619)</f>
        <v>0</v>
      </c>
      <c r="H482" s="69">
        <f>SUMIF('PE2017'!$A$7:$A$619,'OP IFG'!B482,'PE2017'!$G$7:$G$619)</f>
        <v>0</v>
      </c>
      <c r="I482" s="69">
        <f>SUMIF('PE2017'!$A$7:$A$619,'OP IFG'!B482,'PE2017'!$H$7:$H$619)</f>
        <v>0</v>
      </c>
      <c r="J482" s="69">
        <f>SUMIF('PE2017'!$A$7:$A$619,'OP IFG'!B482,'PE2017'!$I$7:$I$619)</f>
        <v>0</v>
      </c>
      <c r="K482" s="69">
        <f>SUMIF('PE2017'!$A$7:$A$619,'OP IFG'!B482,'PE2017'!$J$7:$J$619)</f>
        <v>0</v>
      </c>
      <c r="L482" s="69">
        <f>SUMIF('PE2017'!$A$7:$A$619,'OP IFG'!B482,'PE2017'!$K$7:$K$619)</f>
        <v>0</v>
      </c>
      <c r="M482" s="69">
        <f>SUMIF('PE2017'!$A$7:$A$619,'OP IFG'!B482,'PE2017'!$L$7:$L$619)</f>
        <v>0</v>
      </c>
      <c r="N482" s="69">
        <f>SUMIF('PE2017'!$A$7:$A$619,'OP IFG'!B482,'PE2017'!$M$7:$M$619)</f>
        <v>0</v>
      </c>
      <c r="O482" s="69">
        <f>SUMIF('PE2017'!$A$7:$A$619,'OP IFG'!B482,'PE2017'!N$7:$N$619)</f>
        <v>0</v>
      </c>
      <c r="P482" s="69">
        <f>SUMIF('PE2017'!$A$7:$A$619,'OP IFG'!B472,'PE2017'!$O$7:$O$619)</f>
        <v>0</v>
      </c>
      <c r="Q482" s="70">
        <f t="shared" si="197"/>
        <v>0</v>
      </c>
      <c r="R482" s="75"/>
      <c r="S482" s="75"/>
    </row>
    <row r="483" spans="1:19" ht="17.25" customHeight="1">
      <c r="B483" s="68">
        <v>61604</v>
      </c>
      <c r="C483" s="108" t="s">
        <v>576</v>
      </c>
      <c r="D483" s="109"/>
      <c r="E483" s="69">
        <f>SUMIF('PE2017'!$A$7:$A$619,'OP IFG'!B483,'PE2017'!$D$7:$D$619)</f>
        <v>0</v>
      </c>
      <c r="F483" s="69">
        <f>SUMIF('PE2017'!$A$7:$A$619,'OP IFG'!B483,'PE2017'!$E$7:$E$619)</f>
        <v>0</v>
      </c>
      <c r="G483" s="69">
        <f>SUMIF('PE2017'!$A$7:$A$619,'OP IFG'!B483,'PE2017'!$F$7:$F$619)</f>
        <v>0</v>
      </c>
      <c r="H483" s="69">
        <f>SUMIF('PE2017'!$A$7:$A$619,'OP IFG'!B483,'PE2017'!$G$7:$G$619)</f>
        <v>0</v>
      </c>
      <c r="I483" s="69">
        <f>SUMIF('PE2017'!$A$7:$A$619,'OP IFG'!B483,'PE2017'!$H$7:$H$619)</f>
        <v>0</v>
      </c>
      <c r="J483" s="69">
        <f>SUMIF('PE2017'!$A$7:$A$619,'OP IFG'!B483,'PE2017'!$I$7:$I$619)</f>
        <v>0</v>
      </c>
      <c r="K483" s="69">
        <f>SUMIF('PE2017'!$A$7:$A$619,'OP IFG'!B483,'PE2017'!$J$7:$J$619)</f>
        <v>0</v>
      </c>
      <c r="L483" s="69">
        <f>SUMIF('PE2017'!$A$7:$A$619,'OP IFG'!B483,'PE2017'!$K$7:$K$619)</f>
        <v>0</v>
      </c>
      <c r="M483" s="69">
        <f>SUMIF('PE2017'!$A$7:$A$619,'OP IFG'!B483,'PE2017'!$L$7:$L$619)</f>
        <v>0</v>
      </c>
      <c r="N483" s="69">
        <f>SUMIF('PE2017'!$A$7:$A$619,'OP IFG'!B483,'PE2017'!$M$7:$M$619)</f>
        <v>0</v>
      </c>
      <c r="O483" s="69">
        <f>SUMIF('PE2017'!$A$7:$A$619,'OP IFG'!B483,'PE2017'!N$7:$N$619)</f>
        <v>0</v>
      </c>
      <c r="P483" s="69">
        <f>SUMIF('PE2017'!$A$7:$A$619,'OP IFG'!B473,'PE2017'!$O$7:$O$619)</f>
        <v>0</v>
      </c>
      <c r="Q483" s="70">
        <f t="shared" si="197"/>
        <v>0</v>
      </c>
      <c r="R483" s="75"/>
      <c r="S483" s="75"/>
    </row>
    <row r="484" spans="1:19" ht="17.25" customHeight="1">
      <c r="B484" s="68">
        <v>61605</v>
      </c>
      <c r="C484" s="108" t="s">
        <v>577</v>
      </c>
      <c r="D484" s="109"/>
      <c r="E484" s="69">
        <f>SUMIF('PE2017'!$A$7:$A$619,'OP IFG'!B484,'PE2017'!$D$7:$D$619)</f>
        <v>0</v>
      </c>
      <c r="F484" s="69">
        <f>SUMIF('PE2017'!$A$7:$A$619,'OP IFG'!B484,'PE2017'!$E$7:$E$619)</f>
        <v>0</v>
      </c>
      <c r="G484" s="69">
        <f>SUMIF('PE2017'!$A$7:$A$619,'OP IFG'!B484,'PE2017'!$F$7:$F$619)</f>
        <v>0</v>
      </c>
      <c r="H484" s="69">
        <f>SUMIF('PE2017'!$A$7:$A$619,'OP IFG'!B484,'PE2017'!$G$7:$G$619)</f>
        <v>0</v>
      </c>
      <c r="I484" s="69">
        <f>SUMIF('PE2017'!$A$7:$A$619,'OP IFG'!B484,'PE2017'!$H$7:$H$619)</f>
        <v>0</v>
      </c>
      <c r="J484" s="69">
        <f>SUMIF('PE2017'!$A$7:$A$619,'OP IFG'!B484,'PE2017'!$I$7:$I$619)</f>
        <v>0</v>
      </c>
      <c r="K484" s="69">
        <f>SUMIF('PE2017'!$A$7:$A$619,'OP IFG'!B484,'PE2017'!$J$7:$J$619)</f>
        <v>0</v>
      </c>
      <c r="L484" s="69">
        <f>SUMIF('PE2017'!$A$7:$A$619,'OP IFG'!B484,'PE2017'!$K$7:$K$619)</f>
        <v>0</v>
      </c>
      <c r="M484" s="69">
        <f>SUMIF('PE2017'!$A$7:$A$619,'OP IFG'!B484,'PE2017'!$L$7:$L$619)</f>
        <v>0</v>
      </c>
      <c r="N484" s="69">
        <f>SUMIF('PE2017'!$A$7:$A$619,'OP IFG'!B484,'PE2017'!$M$7:$M$619)</f>
        <v>0</v>
      </c>
      <c r="O484" s="69">
        <f>SUMIF('PE2017'!$A$7:$A$619,'OP IFG'!B484,'PE2017'!N$7:$N$619)</f>
        <v>0</v>
      </c>
      <c r="P484" s="69">
        <f>SUMIF('PE2017'!$A$7:$A$619,'OP IFG'!B474,'PE2017'!$O$7:$O$619)</f>
        <v>0</v>
      </c>
      <c r="Q484" s="70">
        <f t="shared" si="197"/>
        <v>0</v>
      </c>
      <c r="R484" s="75"/>
      <c r="S484" s="75"/>
    </row>
    <row r="485" spans="1:19" ht="17.25" customHeight="1">
      <c r="B485" s="68">
        <v>61606</v>
      </c>
      <c r="C485" s="108" t="s">
        <v>578</v>
      </c>
      <c r="D485" s="109"/>
      <c r="E485" s="69">
        <f>SUMIF('PE2017'!$A$7:$A$619,'OP IFG'!B485,'PE2017'!$D$7:$D$619)</f>
        <v>0</v>
      </c>
      <c r="F485" s="69">
        <f>SUMIF('PE2017'!$A$7:$A$619,'OP IFG'!B485,'PE2017'!$E$7:$E$619)</f>
        <v>0</v>
      </c>
      <c r="G485" s="69">
        <f>SUMIF('PE2017'!$A$7:$A$619,'OP IFG'!B485,'PE2017'!$F$7:$F$619)</f>
        <v>0</v>
      </c>
      <c r="H485" s="69">
        <f>SUMIF('PE2017'!$A$7:$A$619,'OP IFG'!B485,'PE2017'!$G$7:$G$619)</f>
        <v>0</v>
      </c>
      <c r="I485" s="69">
        <f>SUMIF('PE2017'!$A$7:$A$619,'OP IFG'!B485,'PE2017'!$H$7:$H$619)</f>
        <v>0</v>
      </c>
      <c r="J485" s="69">
        <f>SUMIF('PE2017'!$A$7:$A$619,'OP IFG'!B485,'PE2017'!$I$7:$I$619)</f>
        <v>0</v>
      </c>
      <c r="K485" s="69">
        <f>SUMIF('PE2017'!$A$7:$A$619,'OP IFG'!B485,'PE2017'!$J$7:$J$619)</f>
        <v>0</v>
      </c>
      <c r="L485" s="69">
        <f>SUMIF('PE2017'!$A$7:$A$619,'OP IFG'!B485,'PE2017'!$K$7:$K$619)</f>
        <v>0</v>
      </c>
      <c r="M485" s="69">
        <f>SUMIF('PE2017'!$A$7:$A$619,'OP IFG'!B485,'PE2017'!$L$7:$L$619)</f>
        <v>0</v>
      </c>
      <c r="N485" s="69">
        <f>SUMIF('PE2017'!$A$7:$A$619,'OP IFG'!B485,'PE2017'!$M$7:$M$619)</f>
        <v>0</v>
      </c>
      <c r="O485" s="69">
        <f>SUMIF('PE2017'!$A$7:$A$619,'OP IFG'!B485,'PE2017'!N$7:$N$619)</f>
        <v>0</v>
      </c>
      <c r="P485" s="69">
        <f>SUMIF('PE2017'!$A$7:$A$619,'OP IFG'!B475,'PE2017'!$O$7:$O$619)</f>
        <v>0</v>
      </c>
      <c r="Q485" s="70">
        <f t="shared" si="197"/>
        <v>0</v>
      </c>
      <c r="R485" s="75"/>
      <c r="S485" s="75"/>
    </row>
    <row r="486" spans="1:19" ht="17.25" customHeight="1">
      <c r="B486" s="68">
        <v>61607</v>
      </c>
      <c r="C486" s="108" t="s">
        <v>579</v>
      </c>
      <c r="D486" s="109"/>
      <c r="E486" s="69">
        <f>SUMIF('PE2017'!$A$7:$A$619,'OP IFG'!B486,'PE2017'!$D$7:$D$619)</f>
        <v>0</v>
      </c>
      <c r="F486" s="69">
        <f>SUMIF('PE2017'!$A$7:$A$619,'OP IFG'!B486,'PE2017'!$E$7:$E$619)</f>
        <v>0</v>
      </c>
      <c r="G486" s="69">
        <f>SUMIF('PE2017'!$A$7:$A$619,'OP IFG'!B486,'PE2017'!$F$7:$F$619)</f>
        <v>0</v>
      </c>
      <c r="H486" s="69">
        <f>SUMIF('PE2017'!$A$7:$A$619,'OP IFG'!B486,'PE2017'!$G$7:$G$619)</f>
        <v>0</v>
      </c>
      <c r="I486" s="69">
        <f>SUMIF('PE2017'!$A$7:$A$619,'OP IFG'!B486,'PE2017'!$H$7:$H$619)</f>
        <v>0</v>
      </c>
      <c r="J486" s="69">
        <f>SUMIF('PE2017'!$A$7:$A$619,'OP IFG'!B486,'PE2017'!$I$7:$I$619)</f>
        <v>0</v>
      </c>
      <c r="K486" s="69">
        <f>SUMIF('PE2017'!$A$7:$A$619,'OP IFG'!B486,'PE2017'!$J$7:$J$619)</f>
        <v>0</v>
      </c>
      <c r="L486" s="69">
        <f>SUMIF('PE2017'!$A$7:$A$619,'OP IFG'!B486,'PE2017'!$K$7:$K$619)</f>
        <v>0</v>
      </c>
      <c r="M486" s="69">
        <f>SUMIF('PE2017'!$A$7:$A$619,'OP IFG'!B486,'PE2017'!$L$7:$L$619)</f>
        <v>0</v>
      </c>
      <c r="N486" s="69">
        <f>SUMIF('PE2017'!$A$7:$A$619,'OP IFG'!B486,'PE2017'!$M$7:$M$619)</f>
        <v>0</v>
      </c>
      <c r="O486" s="69">
        <f>SUMIF('PE2017'!$A$7:$A$619,'OP IFG'!B486,'PE2017'!N$7:$N$619)</f>
        <v>0</v>
      </c>
      <c r="P486" s="69">
        <f>SUMIF('PE2017'!$A$7:$A$619,'OP IFG'!B476,'PE2017'!$O$7:$O$619)</f>
        <v>0</v>
      </c>
      <c r="Q486" s="70">
        <f t="shared" si="197"/>
        <v>0</v>
      </c>
      <c r="R486" s="75"/>
      <c r="S486" s="75"/>
    </row>
    <row r="487" spans="1:19" ht="17.25" customHeight="1">
      <c r="B487" s="68" t="s">
        <v>580</v>
      </c>
      <c r="C487" s="108" t="s">
        <v>524</v>
      </c>
      <c r="D487" s="109"/>
      <c r="E487" s="69">
        <f>SUMIF('PE2017'!$A$7:$A$619,'OP IFG'!B487,'PE2017'!$D$7:$D$619)</f>
        <v>0</v>
      </c>
      <c r="F487" s="69">
        <f>SUMIF('PE2017'!$A$7:$A$619,'OP IFG'!B487,'PE2017'!$E$7:$E$619)</f>
        <v>0</v>
      </c>
      <c r="G487" s="69">
        <f>SUMIF('PE2017'!$A$7:$A$619,'OP IFG'!B487,'PE2017'!$F$7:$F$619)</f>
        <v>0</v>
      </c>
      <c r="H487" s="69">
        <f>SUMIF('PE2017'!$A$7:$A$619,'OP IFG'!B487,'PE2017'!$G$7:$G$619)</f>
        <v>0</v>
      </c>
      <c r="I487" s="69">
        <f>SUMIF('PE2017'!$A$7:$A$619,'OP IFG'!B487,'PE2017'!$H$7:$H$619)</f>
        <v>0</v>
      </c>
      <c r="J487" s="69">
        <f>SUMIF('PE2017'!$A$7:$A$619,'OP IFG'!B487,'PE2017'!$I$7:$I$619)</f>
        <v>0</v>
      </c>
      <c r="K487" s="69">
        <f>SUMIF('PE2017'!$A$7:$A$619,'OP IFG'!B487,'PE2017'!$J$7:$J$619)</f>
        <v>0</v>
      </c>
      <c r="L487" s="69">
        <f>SUMIF('PE2017'!$A$7:$A$619,'OP IFG'!B487,'PE2017'!$K$7:$K$619)</f>
        <v>0</v>
      </c>
      <c r="M487" s="69">
        <f>SUMIF('PE2017'!$A$7:$A$619,'OP IFG'!B487,'PE2017'!$L$7:$L$619)</f>
        <v>0</v>
      </c>
      <c r="N487" s="69">
        <f>SUMIF('PE2017'!$A$7:$A$619,'OP IFG'!B487,'PE2017'!$M$7:$M$619)</f>
        <v>0</v>
      </c>
      <c r="O487" s="69">
        <f>SUMIF('PE2017'!$A$7:$A$619,'OP IFG'!B487,'PE2017'!N$7:$N$619)</f>
        <v>0</v>
      </c>
      <c r="P487" s="69">
        <f>SUMIF('PE2017'!$A$7:$A$619,'OP IFG'!B477,'PE2017'!$O$7:$O$619)</f>
        <v>0</v>
      </c>
      <c r="Q487" s="70">
        <f t="shared" si="197"/>
        <v>0</v>
      </c>
      <c r="R487" s="75"/>
      <c r="S487" s="75"/>
    </row>
    <row r="488" spans="1:19" ht="17.25" customHeight="1">
      <c r="B488" s="68" t="s">
        <v>581</v>
      </c>
      <c r="C488" s="108" t="s">
        <v>526</v>
      </c>
      <c r="D488" s="109"/>
      <c r="E488" s="69">
        <f>SUMIF('PE2017'!$A$7:$A$619,'OP IFG'!B488,'PE2017'!$D$7:$D$619)</f>
        <v>0</v>
      </c>
      <c r="F488" s="69">
        <f>SUMIF('PE2017'!$A$7:$A$619,'OP IFG'!B488,'PE2017'!$E$7:$E$619)</f>
        <v>0</v>
      </c>
      <c r="G488" s="69">
        <f>SUMIF('PE2017'!$A$7:$A$619,'OP IFG'!B488,'PE2017'!$F$7:$F$619)</f>
        <v>0</v>
      </c>
      <c r="H488" s="69">
        <f>SUMIF('PE2017'!$A$7:$A$619,'OP IFG'!B488,'PE2017'!$G$7:$G$619)</f>
        <v>0</v>
      </c>
      <c r="I488" s="69">
        <f>SUMIF('PE2017'!$A$7:$A$619,'OP IFG'!B488,'PE2017'!$H$7:$H$619)</f>
        <v>0</v>
      </c>
      <c r="J488" s="69">
        <f>SUMIF('PE2017'!$A$7:$A$619,'OP IFG'!B488,'PE2017'!$I$7:$I$619)</f>
        <v>0</v>
      </c>
      <c r="K488" s="69">
        <f>SUMIF('PE2017'!$A$7:$A$619,'OP IFG'!B488,'PE2017'!$J$7:$J$619)</f>
        <v>0</v>
      </c>
      <c r="L488" s="69">
        <f>SUMIF('PE2017'!$A$7:$A$619,'OP IFG'!B488,'PE2017'!$K$7:$K$619)</f>
        <v>0</v>
      </c>
      <c r="M488" s="69">
        <f>SUMIF('PE2017'!$A$7:$A$619,'OP IFG'!B488,'PE2017'!$L$7:$L$619)</f>
        <v>0</v>
      </c>
      <c r="N488" s="69">
        <f>SUMIF('PE2017'!$A$7:$A$619,'OP IFG'!B488,'PE2017'!$M$7:$M$619)</f>
        <v>0</v>
      </c>
      <c r="O488" s="69">
        <f>SUMIF('PE2017'!$A$7:$A$619,'OP IFG'!B488,'PE2017'!N$7:$N$619)</f>
        <v>0</v>
      </c>
      <c r="P488" s="69">
        <f>SUMIF('PE2017'!$A$7:$A$619,'OP IFG'!B478,'PE2017'!$O$7:$O$619)</f>
        <v>0</v>
      </c>
      <c r="Q488" s="70">
        <f t="shared" si="197"/>
        <v>0</v>
      </c>
      <c r="R488" s="75"/>
      <c r="S488" s="75"/>
    </row>
    <row r="489" spans="1:19" s="54" customFormat="1" ht="17.25" customHeight="1">
      <c r="A489" s="82"/>
      <c r="B489" s="66">
        <v>617</v>
      </c>
      <c r="C489" s="110" t="s">
        <v>582</v>
      </c>
      <c r="D489" s="111"/>
      <c r="E489" s="73">
        <f t="shared" ref="E489:Q489" si="198">SUM(E490:E498)</f>
        <v>0</v>
      </c>
      <c r="F489" s="73">
        <f t="shared" si="198"/>
        <v>0</v>
      </c>
      <c r="G489" s="73">
        <f t="shared" si="198"/>
        <v>0</v>
      </c>
      <c r="H489" s="73">
        <f t="shared" si="198"/>
        <v>0</v>
      </c>
      <c r="I489" s="73">
        <f t="shared" si="198"/>
        <v>0</v>
      </c>
      <c r="J489" s="73">
        <f t="shared" si="198"/>
        <v>0</v>
      </c>
      <c r="K489" s="73">
        <f t="shared" si="198"/>
        <v>0</v>
      </c>
      <c r="L489" s="73">
        <f t="shared" si="198"/>
        <v>0</v>
      </c>
      <c r="M489" s="73">
        <f t="shared" si="198"/>
        <v>0</v>
      </c>
      <c r="N489" s="73">
        <f t="shared" si="198"/>
        <v>0</v>
      </c>
      <c r="O489" s="73">
        <f t="shared" si="198"/>
        <v>0</v>
      </c>
      <c r="P489" s="73">
        <f t="shared" si="198"/>
        <v>0</v>
      </c>
      <c r="Q489" s="73">
        <f t="shared" si="198"/>
        <v>0</v>
      </c>
      <c r="R489" s="74"/>
      <c r="S489" s="74"/>
    </row>
    <row r="490" spans="1:19" ht="17.25" customHeight="1">
      <c r="B490" s="68">
        <v>61701</v>
      </c>
      <c r="C490" s="108" t="s">
        <v>583</v>
      </c>
      <c r="D490" s="109"/>
      <c r="E490" s="69">
        <f>SUMIF('PE2017'!$A$7:$A$619,'OP IFG'!B490,'PE2017'!$D$7:$D$619)</f>
        <v>0</v>
      </c>
      <c r="F490" s="69">
        <f>SUMIF('PE2017'!$A$7:$A$619,'OP IFG'!B490,'PE2017'!$E$7:$E$619)</f>
        <v>0</v>
      </c>
      <c r="G490" s="69">
        <f>SUMIF('PE2017'!$A$7:$A$619,'OP IFG'!B490,'PE2017'!$F$7:$F$619)</f>
        <v>0</v>
      </c>
      <c r="H490" s="69">
        <f>SUMIF('PE2017'!$A$7:$A$619,'OP IFG'!B490,'PE2017'!$G$7:$G$619)</f>
        <v>0</v>
      </c>
      <c r="I490" s="69">
        <f>SUMIF('PE2017'!$A$7:$A$619,'OP IFG'!B490,'PE2017'!$H$7:$H$619)</f>
        <v>0</v>
      </c>
      <c r="J490" s="69">
        <f>SUMIF('PE2017'!$A$7:$A$619,'OP IFG'!B490,'PE2017'!$I$7:$I$619)</f>
        <v>0</v>
      </c>
      <c r="K490" s="69">
        <f>SUMIF('PE2017'!$A$7:$A$619,'OP IFG'!B490,'PE2017'!$J$7:$J$619)</f>
        <v>0</v>
      </c>
      <c r="L490" s="69">
        <f>SUMIF('PE2017'!$A$7:$A$619,'OP IFG'!B490,'PE2017'!$K$7:$K$619)</f>
        <v>0</v>
      </c>
      <c r="M490" s="69">
        <f>SUMIF('PE2017'!$A$7:$A$619,'OP IFG'!B490,'PE2017'!$L$7:$L$619)</f>
        <v>0</v>
      </c>
      <c r="N490" s="69">
        <f>SUMIF('PE2017'!$A$7:$A$619,'OP IFG'!B490,'PE2017'!$M$7:$M$619)</f>
        <v>0</v>
      </c>
      <c r="O490" s="69">
        <f>SUMIF('PE2017'!$A$7:$A$619,'OP IFG'!B490,'PE2017'!N$7:$N$619)</f>
        <v>0</v>
      </c>
      <c r="P490" s="69">
        <f>SUMIF('PE2017'!$A$7:$A$619,'OP IFG'!B480,'PE2017'!$O$7:$O$619)</f>
        <v>0</v>
      </c>
      <c r="Q490" s="70">
        <f t="shared" ref="Q490:Q498" si="199">SUM(E490:P490)</f>
        <v>0</v>
      </c>
      <c r="R490" s="75"/>
      <c r="S490" s="75"/>
    </row>
    <row r="491" spans="1:19" ht="17.25" customHeight="1">
      <c r="B491" s="68">
        <v>61702</v>
      </c>
      <c r="C491" s="108" t="s">
        <v>584</v>
      </c>
      <c r="D491" s="109"/>
      <c r="E491" s="69">
        <f>SUMIF('PE2017'!$A$7:$A$619,'OP IFG'!B491,'PE2017'!$D$7:$D$619)</f>
        <v>0</v>
      </c>
      <c r="F491" s="69">
        <f>SUMIF('PE2017'!$A$7:$A$619,'OP IFG'!B491,'PE2017'!$E$7:$E$619)</f>
        <v>0</v>
      </c>
      <c r="G491" s="69">
        <f>SUMIF('PE2017'!$A$7:$A$619,'OP IFG'!B491,'PE2017'!$F$7:$F$619)</f>
        <v>0</v>
      </c>
      <c r="H491" s="69">
        <f>SUMIF('PE2017'!$A$7:$A$619,'OP IFG'!B491,'PE2017'!$G$7:$G$619)</f>
        <v>0</v>
      </c>
      <c r="I491" s="69">
        <f>SUMIF('PE2017'!$A$7:$A$619,'OP IFG'!B491,'PE2017'!$H$7:$H$619)</f>
        <v>0</v>
      </c>
      <c r="J491" s="69">
        <f>SUMIF('PE2017'!$A$7:$A$619,'OP IFG'!B491,'PE2017'!$I$7:$I$619)</f>
        <v>0</v>
      </c>
      <c r="K491" s="69">
        <f>SUMIF('PE2017'!$A$7:$A$619,'OP IFG'!B491,'PE2017'!$J$7:$J$619)</f>
        <v>0</v>
      </c>
      <c r="L491" s="69">
        <f>SUMIF('PE2017'!$A$7:$A$619,'OP IFG'!B491,'PE2017'!$K$7:$K$619)</f>
        <v>0</v>
      </c>
      <c r="M491" s="69">
        <f>SUMIF('PE2017'!$A$7:$A$619,'OP IFG'!B491,'PE2017'!$L$7:$L$619)</f>
        <v>0</v>
      </c>
      <c r="N491" s="69">
        <f>SUMIF('PE2017'!$A$7:$A$619,'OP IFG'!B491,'PE2017'!$M$7:$M$619)</f>
        <v>0</v>
      </c>
      <c r="O491" s="69">
        <f>SUMIF('PE2017'!$A$7:$A$619,'OP IFG'!B491,'PE2017'!N$7:$N$619)</f>
        <v>0</v>
      </c>
      <c r="P491" s="69">
        <f>SUMIF('PE2017'!$A$7:$A$619,'OP IFG'!B481,'PE2017'!$O$7:$O$619)</f>
        <v>0</v>
      </c>
      <c r="Q491" s="70">
        <f t="shared" si="199"/>
        <v>0</v>
      </c>
      <c r="R491" s="75"/>
      <c r="S491" s="75"/>
    </row>
    <row r="492" spans="1:19" ht="17.25" customHeight="1">
      <c r="B492" s="68">
        <v>61703</v>
      </c>
      <c r="C492" s="108" t="s">
        <v>585</v>
      </c>
      <c r="D492" s="109"/>
      <c r="E492" s="69">
        <f>SUMIF('PE2017'!$A$7:$A$619,'OP IFG'!B492,'PE2017'!$D$7:$D$619)</f>
        <v>0</v>
      </c>
      <c r="F492" s="69">
        <f>SUMIF('PE2017'!$A$7:$A$619,'OP IFG'!B492,'PE2017'!$E$7:$E$619)</f>
        <v>0</v>
      </c>
      <c r="G492" s="69">
        <f>SUMIF('PE2017'!$A$7:$A$619,'OP IFG'!B492,'PE2017'!$F$7:$F$619)</f>
        <v>0</v>
      </c>
      <c r="H492" s="69">
        <f>SUMIF('PE2017'!$A$7:$A$619,'OP IFG'!B492,'PE2017'!$G$7:$G$619)</f>
        <v>0</v>
      </c>
      <c r="I492" s="69">
        <f>SUMIF('PE2017'!$A$7:$A$619,'OP IFG'!B492,'PE2017'!$H$7:$H$619)</f>
        <v>0</v>
      </c>
      <c r="J492" s="69">
        <f>SUMIF('PE2017'!$A$7:$A$619,'OP IFG'!B492,'PE2017'!$I$7:$I$619)</f>
        <v>0</v>
      </c>
      <c r="K492" s="69">
        <f>SUMIF('PE2017'!$A$7:$A$619,'OP IFG'!B492,'PE2017'!$J$7:$J$619)</f>
        <v>0</v>
      </c>
      <c r="L492" s="69">
        <f>SUMIF('PE2017'!$A$7:$A$619,'OP IFG'!B492,'PE2017'!$K$7:$K$619)</f>
        <v>0</v>
      </c>
      <c r="M492" s="69">
        <f>SUMIF('PE2017'!$A$7:$A$619,'OP IFG'!B492,'PE2017'!$L$7:$L$619)</f>
        <v>0</v>
      </c>
      <c r="N492" s="69">
        <f>SUMIF('PE2017'!$A$7:$A$619,'OP IFG'!B492,'PE2017'!$M$7:$M$619)</f>
        <v>0</v>
      </c>
      <c r="O492" s="69">
        <f>SUMIF('PE2017'!$A$7:$A$619,'OP IFG'!B492,'PE2017'!N$7:$N$619)</f>
        <v>0</v>
      </c>
      <c r="P492" s="69">
        <f>SUMIF('PE2017'!$A$7:$A$619,'OP IFG'!B482,'PE2017'!$O$7:$O$619)</f>
        <v>0</v>
      </c>
      <c r="Q492" s="70">
        <f t="shared" si="199"/>
        <v>0</v>
      </c>
      <c r="R492" s="75"/>
      <c r="S492" s="75"/>
    </row>
    <row r="493" spans="1:19" ht="17.25" customHeight="1">
      <c r="B493" s="68">
        <v>61704</v>
      </c>
      <c r="C493" s="108" t="s">
        <v>586</v>
      </c>
      <c r="D493" s="109"/>
      <c r="E493" s="69">
        <f>SUMIF('PE2017'!$A$7:$A$619,'OP IFG'!B493,'PE2017'!$D$7:$D$619)</f>
        <v>0</v>
      </c>
      <c r="F493" s="69">
        <f>SUMIF('PE2017'!$A$7:$A$619,'OP IFG'!B493,'PE2017'!$E$7:$E$619)</f>
        <v>0</v>
      </c>
      <c r="G493" s="69">
        <f>SUMIF('PE2017'!$A$7:$A$619,'OP IFG'!B493,'PE2017'!$F$7:$F$619)</f>
        <v>0</v>
      </c>
      <c r="H493" s="69">
        <f>SUMIF('PE2017'!$A$7:$A$619,'OP IFG'!B493,'PE2017'!$G$7:$G$619)</f>
        <v>0</v>
      </c>
      <c r="I493" s="69">
        <f>SUMIF('PE2017'!$A$7:$A$619,'OP IFG'!B493,'PE2017'!$H$7:$H$619)</f>
        <v>0</v>
      </c>
      <c r="J493" s="69">
        <f>SUMIF('PE2017'!$A$7:$A$619,'OP IFG'!B493,'PE2017'!$I$7:$I$619)</f>
        <v>0</v>
      </c>
      <c r="K493" s="69">
        <f>SUMIF('PE2017'!$A$7:$A$619,'OP IFG'!B493,'PE2017'!$J$7:$J$619)</f>
        <v>0</v>
      </c>
      <c r="L493" s="69">
        <f>SUMIF('PE2017'!$A$7:$A$619,'OP IFG'!B493,'PE2017'!$K$7:$K$619)</f>
        <v>0</v>
      </c>
      <c r="M493" s="69">
        <f>SUMIF('PE2017'!$A$7:$A$619,'OP IFG'!B493,'PE2017'!$L$7:$L$619)</f>
        <v>0</v>
      </c>
      <c r="N493" s="69">
        <f>SUMIF('PE2017'!$A$7:$A$619,'OP IFG'!B493,'PE2017'!$M$7:$M$619)</f>
        <v>0</v>
      </c>
      <c r="O493" s="69">
        <f>SUMIF('PE2017'!$A$7:$A$619,'OP IFG'!B493,'PE2017'!N$7:$N$619)</f>
        <v>0</v>
      </c>
      <c r="P493" s="69">
        <f>SUMIF('PE2017'!$A$7:$A$619,'OP IFG'!B483,'PE2017'!$O$7:$O$619)</f>
        <v>0</v>
      </c>
      <c r="Q493" s="70">
        <f t="shared" si="199"/>
        <v>0</v>
      </c>
      <c r="R493" s="75"/>
      <c r="S493" s="75"/>
    </row>
    <row r="494" spans="1:19" ht="17.25" customHeight="1">
      <c r="B494" s="68">
        <v>61705</v>
      </c>
      <c r="C494" s="108" t="s">
        <v>587</v>
      </c>
      <c r="D494" s="109"/>
      <c r="E494" s="69">
        <f>SUMIF('PE2017'!$A$7:$A$619,'OP IFG'!B494,'PE2017'!$D$7:$D$619)</f>
        <v>0</v>
      </c>
      <c r="F494" s="69">
        <f>SUMIF('PE2017'!$A$7:$A$619,'OP IFG'!B494,'PE2017'!$E$7:$E$619)</f>
        <v>0</v>
      </c>
      <c r="G494" s="69">
        <f>SUMIF('PE2017'!$A$7:$A$619,'OP IFG'!B494,'PE2017'!$F$7:$F$619)</f>
        <v>0</v>
      </c>
      <c r="H494" s="69">
        <f>SUMIF('PE2017'!$A$7:$A$619,'OP IFG'!B494,'PE2017'!$G$7:$G$619)</f>
        <v>0</v>
      </c>
      <c r="I494" s="69">
        <f>SUMIF('PE2017'!$A$7:$A$619,'OP IFG'!B494,'PE2017'!$H$7:$H$619)</f>
        <v>0</v>
      </c>
      <c r="J494" s="69">
        <f>SUMIF('PE2017'!$A$7:$A$619,'OP IFG'!B494,'PE2017'!$I$7:$I$619)</f>
        <v>0</v>
      </c>
      <c r="K494" s="69">
        <f>SUMIF('PE2017'!$A$7:$A$619,'OP IFG'!B494,'PE2017'!$J$7:$J$619)</f>
        <v>0</v>
      </c>
      <c r="L494" s="69">
        <f>SUMIF('PE2017'!$A$7:$A$619,'OP IFG'!B494,'PE2017'!$K$7:$K$619)</f>
        <v>0</v>
      </c>
      <c r="M494" s="69">
        <f>SUMIF('PE2017'!$A$7:$A$619,'OP IFG'!B494,'PE2017'!$L$7:$L$619)</f>
        <v>0</v>
      </c>
      <c r="N494" s="69">
        <f>SUMIF('PE2017'!$A$7:$A$619,'OP IFG'!B494,'PE2017'!$M$7:$M$619)</f>
        <v>0</v>
      </c>
      <c r="O494" s="69">
        <f>SUMIF('PE2017'!$A$7:$A$619,'OP IFG'!B494,'PE2017'!N$7:$N$619)</f>
        <v>0</v>
      </c>
      <c r="P494" s="69">
        <f>SUMIF('PE2017'!$A$7:$A$619,'OP IFG'!B484,'PE2017'!$O$7:$O$619)</f>
        <v>0</v>
      </c>
      <c r="Q494" s="70">
        <f t="shared" si="199"/>
        <v>0</v>
      </c>
      <c r="R494" s="75"/>
      <c r="S494" s="75"/>
    </row>
    <row r="495" spans="1:19" ht="17.25" customHeight="1">
      <c r="B495" s="68">
        <v>61706</v>
      </c>
      <c r="C495" s="113" t="s">
        <v>588</v>
      </c>
      <c r="D495" s="116"/>
      <c r="E495" s="69">
        <f>SUMIF('PE2017'!$A$7:$A$619,'OP IFG'!B495,'PE2017'!$D$7:$D$619)</f>
        <v>0</v>
      </c>
      <c r="F495" s="69">
        <f>SUMIF('PE2017'!$A$7:$A$619,'OP IFG'!B495,'PE2017'!$E$7:$E$619)</f>
        <v>0</v>
      </c>
      <c r="G495" s="69">
        <f>SUMIF('PE2017'!$A$7:$A$619,'OP IFG'!B495,'PE2017'!$F$7:$F$619)</f>
        <v>0</v>
      </c>
      <c r="H495" s="69">
        <f>SUMIF('PE2017'!$A$7:$A$619,'OP IFG'!B495,'PE2017'!$G$7:$G$619)</f>
        <v>0</v>
      </c>
      <c r="I495" s="69">
        <f>SUMIF('PE2017'!$A$7:$A$619,'OP IFG'!B495,'PE2017'!$H$7:$H$619)</f>
        <v>0</v>
      </c>
      <c r="J495" s="69">
        <f>SUMIF('PE2017'!$A$7:$A$619,'OP IFG'!B495,'PE2017'!$I$7:$I$619)</f>
        <v>0</v>
      </c>
      <c r="K495" s="69">
        <f>SUMIF('PE2017'!$A$7:$A$619,'OP IFG'!B495,'PE2017'!$J$7:$J$619)</f>
        <v>0</v>
      </c>
      <c r="L495" s="69">
        <f>SUMIF('PE2017'!$A$7:$A$619,'OP IFG'!B495,'PE2017'!$K$7:$K$619)</f>
        <v>0</v>
      </c>
      <c r="M495" s="69">
        <f>SUMIF('PE2017'!$A$7:$A$619,'OP IFG'!B495,'PE2017'!$L$7:$L$619)</f>
        <v>0</v>
      </c>
      <c r="N495" s="69">
        <f>SUMIF('PE2017'!$A$7:$A$619,'OP IFG'!B495,'PE2017'!$M$7:$M$619)</f>
        <v>0</v>
      </c>
      <c r="O495" s="69">
        <f>SUMIF('PE2017'!$A$7:$A$619,'OP IFG'!B495,'PE2017'!N$7:$N$619)</f>
        <v>0</v>
      </c>
      <c r="P495" s="69">
        <f>SUMIF('PE2017'!$A$7:$A$619,'OP IFG'!B485,'PE2017'!$O$7:$O$619)</f>
        <v>0</v>
      </c>
      <c r="Q495" s="70">
        <f t="shared" si="199"/>
        <v>0</v>
      </c>
      <c r="R495" s="75"/>
      <c r="S495" s="75"/>
    </row>
    <row r="496" spans="1:19" ht="17.25" customHeight="1">
      <c r="B496" s="68">
        <v>61707</v>
      </c>
      <c r="C496" s="108" t="s">
        <v>495</v>
      </c>
      <c r="D496" s="109"/>
      <c r="E496" s="69">
        <f>SUMIF('PE2017'!$A$7:$A$619,'OP IFG'!B496,'PE2017'!$D$7:$D$619)</f>
        <v>0</v>
      </c>
      <c r="F496" s="69">
        <f>SUMIF('PE2017'!$A$7:$A$619,'OP IFG'!B496,'PE2017'!$E$7:$E$619)</f>
        <v>0</v>
      </c>
      <c r="G496" s="69">
        <f>SUMIF('PE2017'!$A$7:$A$619,'OP IFG'!B496,'PE2017'!$F$7:$F$619)</f>
        <v>0</v>
      </c>
      <c r="H496" s="69">
        <f>SUMIF('PE2017'!$A$7:$A$619,'OP IFG'!B496,'PE2017'!$G$7:$G$619)</f>
        <v>0</v>
      </c>
      <c r="I496" s="69">
        <f>SUMIF('PE2017'!$A$7:$A$619,'OP IFG'!B496,'PE2017'!$H$7:$H$619)</f>
        <v>0</v>
      </c>
      <c r="J496" s="69">
        <f>SUMIF('PE2017'!$A$7:$A$619,'OP IFG'!B496,'PE2017'!$I$7:$I$619)</f>
        <v>0</v>
      </c>
      <c r="K496" s="69">
        <f>SUMIF('PE2017'!$A$7:$A$619,'OP IFG'!B496,'PE2017'!$J$7:$J$619)</f>
        <v>0</v>
      </c>
      <c r="L496" s="69">
        <f>SUMIF('PE2017'!$A$7:$A$619,'OP IFG'!B496,'PE2017'!$K$7:$K$619)</f>
        <v>0</v>
      </c>
      <c r="M496" s="69">
        <f>SUMIF('PE2017'!$A$7:$A$619,'OP IFG'!B496,'PE2017'!$L$7:$L$619)</f>
        <v>0</v>
      </c>
      <c r="N496" s="69">
        <f>SUMIF('PE2017'!$A$7:$A$619,'OP IFG'!B496,'PE2017'!$M$7:$M$619)</f>
        <v>0</v>
      </c>
      <c r="O496" s="69">
        <f>SUMIF('PE2017'!$A$7:$A$619,'OP IFG'!B496,'PE2017'!N$7:$N$619)</f>
        <v>0</v>
      </c>
      <c r="P496" s="69">
        <f>SUMIF('PE2017'!$A$7:$A$619,'OP IFG'!B486,'PE2017'!$O$7:$O$619)</f>
        <v>0</v>
      </c>
      <c r="Q496" s="70">
        <f t="shared" si="199"/>
        <v>0</v>
      </c>
      <c r="R496" s="75"/>
      <c r="S496" s="75"/>
    </row>
    <row r="497" spans="1:19" ht="17.25" customHeight="1">
      <c r="B497" s="68" t="s">
        <v>589</v>
      </c>
      <c r="C497" s="108" t="s">
        <v>524</v>
      </c>
      <c r="D497" s="109"/>
      <c r="E497" s="69">
        <f>SUMIF('PE2017'!$A$7:$A$619,'OP IFG'!B497,'PE2017'!$D$7:$D$619)</f>
        <v>0</v>
      </c>
      <c r="F497" s="69">
        <f>SUMIF('PE2017'!$A$7:$A$619,'OP IFG'!B497,'PE2017'!$E$7:$E$619)</f>
        <v>0</v>
      </c>
      <c r="G497" s="69">
        <f>SUMIF('PE2017'!$A$7:$A$619,'OP IFG'!B497,'PE2017'!$F$7:$F$619)</f>
        <v>0</v>
      </c>
      <c r="H497" s="69">
        <f>SUMIF('PE2017'!$A$7:$A$619,'OP IFG'!B497,'PE2017'!$G$7:$G$619)</f>
        <v>0</v>
      </c>
      <c r="I497" s="69">
        <f>SUMIF('PE2017'!$A$7:$A$619,'OP IFG'!B497,'PE2017'!$H$7:$H$619)</f>
        <v>0</v>
      </c>
      <c r="J497" s="69">
        <f>SUMIF('PE2017'!$A$7:$A$619,'OP IFG'!B497,'PE2017'!$I$7:$I$619)</f>
        <v>0</v>
      </c>
      <c r="K497" s="69">
        <f>SUMIF('PE2017'!$A$7:$A$619,'OP IFG'!B497,'PE2017'!$J$7:$J$619)</f>
        <v>0</v>
      </c>
      <c r="L497" s="69">
        <f>SUMIF('PE2017'!$A$7:$A$619,'OP IFG'!B497,'PE2017'!$K$7:$K$619)</f>
        <v>0</v>
      </c>
      <c r="M497" s="69">
        <f>SUMIF('PE2017'!$A$7:$A$619,'OP IFG'!B497,'PE2017'!$L$7:$L$619)</f>
        <v>0</v>
      </c>
      <c r="N497" s="69">
        <f>SUMIF('PE2017'!$A$7:$A$619,'OP IFG'!B497,'PE2017'!$M$7:$M$619)</f>
        <v>0</v>
      </c>
      <c r="O497" s="69">
        <f>SUMIF('PE2017'!$A$7:$A$619,'OP IFG'!B497,'PE2017'!N$7:$N$619)</f>
        <v>0</v>
      </c>
      <c r="P497" s="69">
        <f>SUMIF('PE2017'!$A$7:$A$619,'OP IFG'!B487,'PE2017'!$O$7:$O$619)</f>
        <v>0</v>
      </c>
      <c r="Q497" s="70">
        <f t="shared" si="199"/>
        <v>0</v>
      </c>
      <c r="R497" s="75"/>
      <c r="S497" s="75"/>
    </row>
    <row r="498" spans="1:19" ht="17.25" customHeight="1">
      <c r="B498" s="68" t="s">
        <v>590</v>
      </c>
      <c r="C498" s="108" t="s">
        <v>526</v>
      </c>
      <c r="D498" s="109"/>
      <c r="E498" s="69">
        <f>SUMIF('PE2017'!$A$7:$A$619,'OP IFG'!B498,'PE2017'!$D$7:$D$619)</f>
        <v>0</v>
      </c>
      <c r="F498" s="69">
        <f>SUMIF('PE2017'!$A$7:$A$619,'OP IFG'!B498,'PE2017'!$E$7:$E$619)</f>
        <v>0</v>
      </c>
      <c r="G498" s="69">
        <f>SUMIF('PE2017'!$A$7:$A$619,'OP IFG'!B498,'PE2017'!$F$7:$F$619)</f>
        <v>0</v>
      </c>
      <c r="H498" s="69">
        <f>SUMIF('PE2017'!$A$7:$A$619,'OP IFG'!B498,'PE2017'!$G$7:$G$619)</f>
        <v>0</v>
      </c>
      <c r="I498" s="69">
        <f>SUMIF('PE2017'!$A$7:$A$619,'OP IFG'!B498,'PE2017'!$H$7:$H$619)</f>
        <v>0</v>
      </c>
      <c r="J498" s="69">
        <f>SUMIF('PE2017'!$A$7:$A$619,'OP IFG'!B498,'PE2017'!$I$7:$I$619)</f>
        <v>0</v>
      </c>
      <c r="K498" s="69">
        <f>SUMIF('PE2017'!$A$7:$A$619,'OP IFG'!B498,'PE2017'!$J$7:$J$619)</f>
        <v>0</v>
      </c>
      <c r="L498" s="69">
        <f>SUMIF('PE2017'!$A$7:$A$619,'OP IFG'!B498,'PE2017'!$K$7:$K$619)</f>
        <v>0</v>
      </c>
      <c r="M498" s="69">
        <f>SUMIF('PE2017'!$A$7:$A$619,'OP IFG'!B498,'PE2017'!$L$7:$L$619)</f>
        <v>0</v>
      </c>
      <c r="N498" s="69">
        <f>SUMIF('PE2017'!$A$7:$A$619,'OP IFG'!B498,'PE2017'!$M$7:$M$619)</f>
        <v>0</v>
      </c>
      <c r="O498" s="69">
        <f>SUMIF('PE2017'!$A$7:$A$619,'OP IFG'!B498,'PE2017'!N$7:$N$619)</f>
        <v>0</v>
      </c>
      <c r="P498" s="69">
        <f>SUMIF('PE2017'!$A$7:$A$619,'OP IFG'!B488,'PE2017'!$O$7:$O$619)</f>
        <v>0</v>
      </c>
      <c r="Q498" s="70">
        <f t="shared" si="199"/>
        <v>0</v>
      </c>
      <c r="R498" s="75"/>
      <c r="S498" s="75"/>
    </row>
    <row r="499" spans="1:19" s="54" customFormat="1" ht="24.75" customHeight="1">
      <c r="A499" s="82"/>
      <c r="B499" s="66">
        <v>619</v>
      </c>
      <c r="C499" s="110" t="s">
        <v>591</v>
      </c>
      <c r="D499" s="111"/>
      <c r="E499" s="73">
        <f t="shared" ref="E499:Q499" si="200">SUM(E500:E505)</f>
        <v>0</v>
      </c>
      <c r="F499" s="73">
        <f t="shared" si="200"/>
        <v>0</v>
      </c>
      <c r="G499" s="73">
        <f t="shared" si="200"/>
        <v>0</v>
      </c>
      <c r="H499" s="73">
        <f t="shared" si="200"/>
        <v>0</v>
      </c>
      <c r="I499" s="73">
        <f t="shared" si="200"/>
        <v>0</v>
      </c>
      <c r="J499" s="73">
        <f t="shared" si="200"/>
        <v>0</v>
      </c>
      <c r="K499" s="73">
        <f t="shared" si="200"/>
        <v>0</v>
      </c>
      <c r="L499" s="73">
        <f t="shared" si="200"/>
        <v>0</v>
      </c>
      <c r="M499" s="73">
        <f t="shared" si="200"/>
        <v>0</v>
      </c>
      <c r="N499" s="73">
        <f t="shared" si="200"/>
        <v>0</v>
      </c>
      <c r="O499" s="73">
        <f t="shared" si="200"/>
        <v>0</v>
      </c>
      <c r="P499" s="73">
        <f t="shared" si="200"/>
        <v>0</v>
      </c>
      <c r="Q499" s="73">
        <f t="shared" si="200"/>
        <v>0</v>
      </c>
      <c r="R499" s="74"/>
      <c r="S499" s="74"/>
    </row>
    <row r="500" spans="1:19" ht="17.25" customHeight="1">
      <c r="B500" s="68">
        <v>61901</v>
      </c>
      <c r="C500" s="108" t="s">
        <v>592</v>
      </c>
      <c r="D500" s="109"/>
      <c r="E500" s="69">
        <f>SUMIF('PE2017'!$A$7:$A$619,'OP IFG'!B500,'PE2017'!$D$7:$D$619)</f>
        <v>0</v>
      </c>
      <c r="F500" s="69">
        <f>SUMIF('PE2017'!$A$7:$A$619,'OP IFG'!B500,'PE2017'!$E$7:$E$619)</f>
        <v>0</v>
      </c>
      <c r="G500" s="69">
        <f>SUMIF('PE2017'!$A$7:$A$619,'OP IFG'!B500,'PE2017'!$F$7:$F$619)</f>
        <v>0</v>
      </c>
      <c r="H500" s="69">
        <f>SUMIF('PE2017'!$A$7:$A$619,'OP IFG'!B500,'PE2017'!$G$7:$G$619)</f>
        <v>0</v>
      </c>
      <c r="I500" s="69">
        <f>SUMIF('PE2017'!$A$7:$A$619,'OP IFG'!B500,'PE2017'!$H$7:$H$619)</f>
        <v>0</v>
      </c>
      <c r="J500" s="69">
        <f>SUMIF('PE2017'!$A$7:$A$619,'OP IFG'!B500,'PE2017'!$I$7:$I$619)</f>
        <v>0</v>
      </c>
      <c r="K500" s="69">
        <f>SUMIF('PE2017'!$A$7:$A$619,'OP IFG'!B500,'PE2017'!$J$7:$J$619)</f>
        <v>0</v>
      </c>
      <c r="L500" s="69">
        <f>SUMIF('PE2017'!$A$7:$A$619,'OP IFG'!B500,'PE2017'!$K$7:$K$619)</f>
        <v>0</v>
      </c>
      <c r="M500" s="69">
        <f>SUMIF('PE2017'!$A$7:$A$619,'OP IFG'!B500,'PE2017'!$L$7:$L$619)</f>
        <v>0</v>
      </c>
      <c r="N500" s="69">
        <f>SUMIF('PE2017'!$A$7:$A$619,'OP IFG'!B500,'PE2017'!$M$7:$M$619)</f>
        <v>0</v>
      </c>
      <c r="O500" s="69">
        <f>SUMIF('PE2017'!$A$7:$A$619,'OP IFG'!B500,'PE2017'!N$7:$N$619)</f>
        <v>0</v>
      </c>
      <c r="P500" s="69">
        <f>SUMIF('PE2017'!$A$7:$A$619,'OP IFG'!B490,'PE2017'!$O$7:$O$619)</f>
        <v>0</v>
      </c>
      <c r="Q500" s="70">
        <f t="shared" ref="Q500:Q505" si="201">SUM(E500:P500)</f>
        <v>0</v>
      </c>
      <c r="R500" s="75"/>
      <c r="S500" s="75"/>
    </row>
    <row r="501" spans="1:19" ht="17.25" customHeight="1">
      <c r="B501" s="68">
        <v>61902</v>
      </c>
      <c r="C501" s="108" t="s">
        <v>593</v>
      </c>
      <c r="D501" s="109"/>
      <c r="E501" s="69">
        <f>SUMIF('PE2017'!$A$7:$A$619,'OP IFG'!B501,'PE2017'!$D$7:$D$619)</f>
        <v>0</v>
      </c>
      <c r="F501" s="69">
        <f>SUMIF('PE2017'!$A$7:$A$619,'OP IFG'!B501,'PE2017'!$E$7:$E$619)</f>
        <v>0</v>
      </c>
      <c r="G501" s="69">
        <f>SUMIF('PE2017'!$A$7:$A$619,'OP IFG'!B501,'PE2017'!$F$7:$F$619)</f>
        <v>0</v>
      </c>
      <c r="H501" s="69">
        <f>SUMIF('PE2017'!$A$7:$A$619,'OP IFG'!B501,'PE2017'!$G$7:$G$619)</f>
        <v>0</v>
      </c>
      <c r="I501" s="69">
        <f>SUMIF('PE2017'!$A$7:$A$619,'OP IFG'!B501,'PE2017'!$H$7:$H$619)</f>
        <v>0</v>
      </c>
      <c r="J501" s="69">
        <f>SUMIF('PE2017'!$A$7:$A$619,'OP IFG'!B501,'PE2017'!$I$7:$I$619)</f>
        <v>0</v>
      </c>
      <c r="K501" s="69">
        <f>SUMIF('PE2017'!$A$7:$A$619,'OP IFG'!B501,'PE2017'!$J$7:$J$619)</f>
        <v>0</v>
      </c>
      <c r="L501" s="69">
        <f>SUMIF('PE2017'!$A$7:$A$619,'OP IFG'!B501,'PE2017'!$K$7:$K$619)</f>
        <v>0</v>
      </c>
      <c r="M501" s="69">
        <f>SUMIF('PE2017'!$A$7:$A$619,'OP IFG'!B501,'PE2017'!$L$7:$L$619)</f>
        <v>0</v>
      </c>
      <c r="N501" s="69">
        <f>SUMIF('PE2017'!$A$7:$A$619,'OP IFG'!B501,'PE2017'!$M$7:$M$619)</f>
        <v>0</v>
      </c>
      <c r="O501" s="69">
        <f>SUMIF('PE2017'!$A$7:$A$619,'OP IFG'!B501,'PE2017'!N$7:$N$619)</f>
        <v>0</v>
      </c>
      <c r="P501" s="69">
        <f>SUMIF('PE2017'!$A$7:$A$619,'OP IFG'!B491,'PE2017'!$O$7:$O$619)</f>
        <v>0</v>
      </c>
      <c r="Q501" s="70">
        <f t="shared" si="201"/>
        <v>0</v>
      </c>
      <c r="R501" s="75"/>
      <c r="S501" s="75"/>
    </row>
    <row r="502" spans="1:19" ht="17.25" customHeight="1">
      <c r="B502" s="68">
        <v>61903</v>
      </c>
      <c r="C502" s="108" t="s">
        <v>594</v>
      </c>
      <c r="D502" s="109"/>
      <c r="E502" s="69">
        <f>SUMIF('PE2017'!$A$7:$A$619,'OP IFG'!B502,'PE2017'!$D$7:$D$619)</f>
        <v>0</v>
      </c>
      <c r="F502" s="69">
        <f>SUMIF('PE2017'!$A$7:$A$619,'OP IFG'!B502,'PE2017'!$E$7:$E$619)</f>
        <v>0</v>
      </c>
      <c r="G502" s="69">
        <f>SUMIF('PE2017'!$A$7:$A$619,'OP IFG'!B502,'PE2017'!$F$7:$F$619)</f>
        <v>0</v>
      </c>
      <c r="H502" s="69">
        <f>SUMIF('PE2017'!$A$7:$A$619,'OP IFG'!B502,'PE2017'!$G$7:$G$619)</f>
        <v>0</v>
      </c>
      <c r="I502" s="69">
        <f>SUMIF('PE2017'!$A$7:$A$619,'OP IFG'!B502,'PE2017'!$H$7:$H$619)</f>
        <v>0</v>
      </c>
      <c r="J502" s="69">
        <f>SUMIF('PE2017'!$A$7:$A$619,'OP IFG'!B502,'PE2017'!$I$7:$I$619)</f>
        <v>0</v>
      </c>
      <c r="K502" s="69">
        <f>SUMIF('PE2017'!$A$7:$A$619,'OP IFG'!B502,'PE2017'!$J$7:$J$619)</f>
        <v>0</v>
      </c>
      <c r="L502" s="69">
        <f>SUMIF('PE2017'!$A$7:$A$619,'OP IFG'!B502,'PE2017'!$K$7:$K$619)</f>
        <v>0</v>
      </c>
      <c r="M502" s="69">
        <f>SUMIF('PE2017'!$A$7:$A$619,'OP IFG'!B502,'PE2017'!$L$7:$L$619)</f>
        <v>0</v>
      </c>
      <c r="N502" s="69">
        <f>SUMIF('PE2017'!$A$7:$A$619,'OP IFG'!B502,'PE2017'!$M$7:$M$619)</f>
        <v>0</v>
      </c>
      <c r="O502" s="69">
        <f>SUMIF('PE2017'!$A$7:$A$619,'OP IFG'!B502,'PE2017'!N$7:$N$619)</f>
        <v>0</v>
      </c>
      <c r="P502" s="69">
        <f>SUMIF('PE2017'!$A$7:$A$619,'OP IFG'!B492,'PE2017'!$O$7:$O$619)</f>
        <v>0</v>
      </c>
      <c r="Q502" s="70">
        <f t="shared" si="201"/>
        <v>0</v>
      </c>
      <c r="R502" s="75"/>
      <c r="S502" s="75"/>
    </row>
    <row r="503" spans="1:19" ht="17.25" customHeight="1">
      <c r="B503" s="68">
        <v>61904</v>
      </c>
      <c r="C503" s="108" t="s">
        <v>495</v>
      </c>
      <c r="D503" s="109"/>
      <c r="E503" s="69">
        <f>SUMIF('PE2017'!$A$7:$A$619,'OP IFG'!B503,'PE2017'!$D$7:$D$619)</f>
        <v>0</v>
      </c>
      <c r="F503" s="69">
        <f>SUMIF('PE2017'!$A$7:$A$619,'OP IFG'!B503,'PE2017'!$E$7:$E$619)</f>
        <v>0</v>
      </c>
      <c r="G503" s="69">
        <f>SUMIF('PE2017'!$A$7:$A$619,'OP IFG'!B503,'PE2017'!$F$7:$F$619)</f>
        <v>0</v>
      </c>
      <c r="H503" s="69">
        <f>SUMIF('PE2017'!$A$7:$A$619,'OP IFG'!B503,'PE2017'!$G$7:$G$619)</f>
        <v>0</v>
      </c>
      <c r="I503" s="69">
        <f>SUMIF('PE2017'!$A$7:$A$619,'OP IFG'!B503,'PE2017'!$H$7:$H$619)</f>
        <v>0</v>
      </c>
      <c r="J503" s="69">
        <f>SUMIF('PE2017'!$A$7:$A$619,'OP IFG'!B503,'PE2017'!$I$7:$I$619)</f>
        <v>0</v>
      </c>
      <c r="K503" s="69">
        <f>SUMIF('PE2017'!$A$7:$A$619,'OP IFG'!B503,'PE2017'!$J$7:$J$619)</f>
        <v>0</v>
      </c>
      <c r="L503" s="69">
        <f>SUMIF('PE2017'!$A$7:$A$619,'OP IFG'!B503,'PE2017'!$K$7:$K$619)</f>
        <v>0</v>
      </c>
      <c r="M503" s="69">
        <f>SUMIF('PE2017'!$A$7:$A$619,'OP IFG'!B503,'PE2017'!$L$7:$L$619)</f>
        <v>0</v>
      </c>
      <c r="N503" s="69">
        <f>SUMIF('PE2017'!$A$7:$A$619,'OP IFG'!B503,'PE2017'!$M$7:$M$619)</f>
        <v>0</v>
      </c>
      <c r="O503" s="69">
        <f>SUMIF('PE2017'!$A$7:$A$619,'OP IFG'!B503,'PE2017'!N$7:$N$619)</f>
        <v>0</v>
      </c>
      <c r="P503" s="69">
        <f>SUMIF('PE2017'!$A$7:$A$619,'OP IFG'!B493,'PE2017'!$O$7:$O$619)</f>
        <v>0</v>
      </c>
      <c r="Q503" s="70">
        <f t="shared" si="201"/>
        <v>0</v>
      </c>
      <c r="R503" s="75"/>
      <c r="S503" s="75"/>
    </row>
    <row r="504" spans="1:19" ht="17.25" customHeight="1">
      <c r="B504" s="68" t="s">
        <v>595</v>
      </c>
      <c r="C504" s="108" t="s">
        <v>524</v>
      </c>
      <c r="D504" s="109"/>
      <c r="E504" s="69">
        <f>SUMIF('PE2017'!$A$7:$A$619,'OP IFG'!B504,'PE2017'!$D$7:$D$619)</f>
        <v>0</v>
      </c>
      <c r="F504" s="69">
        <f>SUMIF('PE2017'!$A$7:$A$619,'OP IFG'!B504,'PE2017'!$E$7:$E$619)</f>
        <v>0</v>
      </c>
      <c r="G504" s="69">
        <f>SUMIF('PE2017'!$A$7:$A$619,'OP IFG'!B504,'PE2017'!$F$7:$F$619)</f>
        <v>0</v>
      </c>
      <c r="H504" s="69">
        <f>SUMIF('PE2017'!$A$7:$A$619,'OP IFG'!B504,'PE2017'!$G$7:$G$619)</f>
        <v>0</v>
      </c>
      <c r="I504" s="69">
        <f>SUMIF('PE2017'!$A$7:$A$619,'OP IFG'!B504,'PE2017'!$H$7:$H$619)</f>
        <v>0</v>
      </c>
      <c r="J504" s="69">
        <f>SUMIF('PE2017'!$A$7:$A$619,'OP IFG'!B504,'PE2017'!$I$7:$I$619)</f>
        <v>0</v>
      </c>
      <c r="K504" s="69">
        <f>SUMIF('PE2017'!$A$7:$A$619,'OP IFG'!B504,'PE2017'!$J$7:$J$619)</f>
        <v>0</v>
      </c>
      <c r="L504" s="69">
        <f>SUMIF('PE2017'!$A$7:$A$619,'OP IFG'!B504,'PE2017'!$K$7:$K$619)</f>
        <v>0</v>
      </c>
      <c r="M504" s="69">
        <f>SUMIF('PE2017'!$A$7:$A$619,'OP IFG'!B504,'PE2017'!$L$7:$L$619)</f>
        <v>0</v>
      </c>
      <c r="N504" s="69">
        <f>SUMIF('PE2017'!$A$7:$A$619,'OP IFG'!B504,'PE2017'!$M$7:$M$619)</f>
        <v>0</v>
      </c>
      <c r="O504" s="69">
        <f>SUMIF('PE2017'!$A$7:$A$619,'OP IFG'!B504,'PE2017'!N$7:$N$619)</f>
        <v>0</v>
      </c>
      <c r="P504" s="69">
        <f>SUMIF('PE2017'!$A$7:$A$619,'OP IFG'!B494,'PE2017'!$O$7:$O$619)</f>
        <v>0</v>
      </c>
      <c r="Q504" s="70">
        <f t="shared" si="201"/>
        <v>0</v>
      </c>
      <c r="R504" s="75"/>
      <c r="S504" s="75"/>
    </row>
    <row r="505" spans="1:19" ht="17.25" customHeight="1">
      <c r="B505" s="68" t="s">
        <v>596</v>
      </c>
      <c r="C505" s="108" t="s">
        <v>526</v>
      </c>
      <c r="D505" s="109"/>
      <c r="E505" s="69">
        <f>SUMIF('PE2017'!$A$7:$A$619,'OP IFG'!B505,'PE2017'!$D$7:$D$619)</f>
        <v>0</v>
      </c>
      <c r="F505" s="69">
        <f>SUMIF('PE2017'!$A$7:$A$619,'OP IFG'!B505,'PE2017'!$E$7:$E$619)</f>
        <v>0</v>
      </c>
      <c r="G505" s="69">
        <f>SUMIF('PE2017'!$A$7:$A$619,'OP IFG'!B505,'PE2017'!$F$7:$F$619)</f>
        <v>0</v>
      </c>
      <c r="H505" s="69">
        <f>SUMIF('PE2017'!$A$7:$A$619,'OP IFG'!B505,'PE2017'!$G$7:$G$619)</f>
        <v>0</v>
      </c>
      <c r="I505" s="69">
        <f>SUMIF('PE2017'!$A$7:$A$619,'OP IFG'!B505,'PE2017'!$H$7:$H$619)</f>
        <v>0</v>
      </c>
      <c r="J505" s="69">
        <f>SUMIF('PE2017'!$A$7:$A$619,'OP IFG'!B505,'PE2017'!$I$7:$I$619)</f>
        <v>0</v>
      </c>
      <c r="K505" s="69">
        <f>SUMIF('PE2017'!$A$7:$A$619,'OP IFG'!B505,'PE2017'!$J$7:$J$619)</f>
        <v>0</v>
      </c>
      <c r="L505" s="69">
        <f>SUMIF('PE2017'!$A$7:$A$619,'OP IFG'!B505,'PE2017'!$K$7:$K$619)</f>
        <v>0</v>
      </c>
      <c r="M505" s="69">
        <f>SUMIF('PE2017'!$A$7:$A$619,'OP IFG'!B505,'PE2017'!$L$7:$L$619)</f>
        <v>0</v>
      </c>
      <c r="N505" s="69">
        <f>SUMIF('PE2017'!$A$7:$A$619,'OP IFG'!B505,'PE2017'!$M$7:$M$619)</f>
        <v>0</v>
      </c>
      <c r="O505" s="69">
        <f>SUMIF('PE2017'!$A$7:$A$619,'OP IFG'!B505,'PE2017'!N$7:$N$619)</f>
        <v>0</v>
      </c>
      <c r="P505" s="69">
        <f>SUMIF('PE2017'!$A$7:$A$619,'OP IFG'!B495,'PE2017'!$O$7:$O$619)</f>
        <v>0</v>
      </c>
      <c r="Q505" s="70">
        <f t="shared" si="201"/>
        <v>0</v>
      </c>
      <c r="R505" s="75"/>
      <c r="S505" s="75"/>
    </row>
    <row r="506" spans="1:19" s="54" customFormat="1" ht="17.25" customHeight="1">
      <c r="A506" s="82"/>
      <c r="B506" s="66">
        <v>6200</v>
      </c>
      <c r="C506" s="110" t="s">
        <v>597</v>
      </c>
      <c r="D506" s="111"/>
      <c r="E506" s="73">
        <f t="shared" ref="E506:Q506" si="202">E507+E515+E531+E546+E567+E581+E591+E601</f>
        <v>0</v>
      </c>
      <c r="F506" s="73">
        <f t="shared" si="202"/>
        <v>0</v>
      </c>
      <c r="G506" s="73">
        <f t="shared" si="202"/>
        <v>0</v>
      </c>
      <c r="H506" s="73">
        <f t="shared" si="202"/>
        <v>0</v>
      </c>
      <c r="I506" s="73">
        <f t="shared" si="202"/>
        <v>0</v>
      </c>
      <c r="J506" s="73">
        <f t="shared" si="202"/>
        <v>0</v>
      </c>
      <c r="K506" s="73">
        <f t="shared" si="202"/>
        <v>0</v>
      </c>
      <c r="L506" s="73">
        <f t="shared" si="202"/>
        <v>0</v>
      </c>
      <c r="M506" s="73">
        <f t="shared" si="202"/>
        <v>0</v>
      </c>
      <c r="N506" s="73">
        <f t="shared" si="202"/>
        <v>0</v>
      </c>
      <c r="O506" s="73">
        <f t="shared" si="202"/>
        <v>0</v>
      </c>
      <c r="P506" s="73">
        <f t="shared" si="202"/>
        <v>0</v>
      </c>
      <c r="Q506" s="73">
        <f t="shared" si="202"/>
        <v>0</v>
      </c>
      <c r="R506" s="74"/>
      <c r="S506" s="74"/>
    </row>
    <row r="507" spans="1:19" s="54" customFormat="1" ht="17.25" customHeight="1">
      <c r="A507" s="82"/>
      <c r="B507" s="66">
        <v>621</v>
      </c>
      <c r="C507" s="110" t="s">
        <v>483</v>
      </c>
      <c r="D507" s="111"/>
      <c r="E507" s="73">
        <f t="shared" ref="E507:Q507" si="203">SUM(E508:E514)</f>
        <v>0</v>
      </c>
      <c r="F507" s="73">
        <f t="shared" si="203"/>
        <v>0</v>
      </c>
      <c r="G507" s="73">
        <f t="shared" si="203"/>
        <v>0</v>
      </c>
      <c r="H507" s="73">
        <f t="shared" si="203"/>
        <v>0</v>
      </c>
      <c r="I507" s="73">
        <f t="shared" si="203"/>
        <v>0</v>
      </c>
      <c r="J507" s="73">
        <f t="shared" si="203"/>
        <v>0</v>
      </c>
      <c r="K507" s="73">
        <f t="shared" si="203"/>
        <v>0</v>
      </c>
      <c r="L507" s="73">
        <f t="shared" si="203"/>
        <v>0</v>
      </c>
      <c r="M507" s="73">
        <f t="shared" si="203"/>
        <v>0</v>
      </c>
      <c r="N507" s="73">
        <f t="shared" si="203"/>
        <v>0</v>
      </c>
      <c r="O507" s="73">
        <f t="shared" si="203"/>
        <v>0</v>
      </c>
      <c r="P507" s="73">
        <f t="shared" si="203"/>
        <v>0</v>
      </c>
      <c r="Q507" s="73">
        <f t="shared" si="203"/>
        <v>0</v>
      </c>
      <c r="R507" s="74"/>
      <c r="S507" s="74"/>
    </row>
    <row r="508" spans="1:19" ht="17.25" customHeight="1">
      <c r="B508" s="68">
        <v>62101</v>
      </c>
      <c r="C508" s="108" t="s">
        <v>484</v>
      </c>
      <c r="D508" s="109"/>
      <c r="E508" s="69">
        <f>SUMIF('PE2017'!$A$7:$A$619,'OP IFG'!B508,'PE2017'!$D$7:$D$619)</f>
        <v>0</v>
      </c>
      <c r="F508" s="69">
        <f>SUMIF('PE2017'!$A$7:$A$619,'OP IFG'!B508,'PE2017'!$E$7:$E$619)</f>
        <v>0</v>
      </c>
      <c r="G508" s="69">
        <f>SUMIF('PE2017'!$A$7:$A$619,'OP IFG'!B508,'PE2017'!$F$7:$F$619)</f>
        <v>0</v>
      </c>
      <c r="H508" s="69">
        <f>SUMIF('PE2017'!$A$7:$A$619,'OP IFG'!B508,'PE2017'!$G$7:$G$619)</f>
        <v>0</v>
      </c>
      <c r="I508" s="69">
        <f>SUMIF('PE2017'!$A$7:$A$619,'OP IFG'!B508,'PE2017'!$H$7:$H$619)</f>
        <v>0</v>
      </c>
      <c r="J508" s="69">
        <f>SUMIF('PE2017'!$A$7:$A$619,'OP IFG'!B508,'PE2017'!$I$7:$I$619)</f>
        <v>0</v>
      </c>
      <c r="K508" s="69">
        <f>SUMIF('PE2017'!$A$7:$A$619,'OP IFG'!B508,'PE2017'!$J$7:$J$619)</f>
        <v>0</v>
      </c>
      <c r="L508" s="69">
        <f>SUMIF('PE2017'!$A$7:$A$619,'OP IFG'!B508,'PE2017'!$K$7:$K$619)</f>
        <v>0</v>
      </c>
      <c r="M508" s="69">
        <f>SUMIF('PE2017'!$A$7:$A$619,'OP IFG'!B508,'PE2017'!$L$7:$L$619)</f>
        <v>0</v>
      </c>
      <c r="N508" s="69">
        <f>SUMIF('PE2017'!$A$7:$A$619,'OP IFG'!B508,'PE2017'!$M$7:$M$619)</f>
        <v>0</v>
      </c>
      <c r="O508" s="69">
        <f>SUMIF('PE2017'!$A$7:$A$619,'OP IFG'!B508,'PE2017'!N$7:$N$619)</f>
        <v>0</v>
      </c>
      <c r="P508" s="69">
        <f>SUMIF('PE2017'!$A$7:$A$619,'OP IFG'!B498,'PE2017'!$O$7:$O$619)</f>
        <v>0</v>
      </c>
      <c r="Q508" s="70">
        <f t="shared" ref="Q508:Q514" si="204">SUM(E508:P508)</f>
        <v>0</v>
      </c>
      <c r="R508" s="75"/>
      <c r="S508" s="75"/>
    </row>
    <row r="509" spans="1:19" ht="17.25" customHeight="1">
      <c r="B509" s="68">
        <v>62102</v>
      </c>
      <c r="C509" s="108" t="s">
        <v>485</v>
      </c>
      <c r="D509" s="109"/>
      <c r="E509" s="69">
        <f>SUMIF('PE2017'!$A$7:$A$619,'OP IFG'!B509,'PE2017'!$D$7:$D$619)</f>
        <v>0</v>
      </c>
      <c r="F509" s="69">
        <f>SUMIF('PE2017'!$A$7:$A$619,'OP IFG'!B509,'PE2017'!$E$7:$E$619)</f>
        <v>0</v>
      </c>
      <c r="G509" s="69">
        <f>SUMIF('PE2017'!$A$7:$A$619,'OP IFG'!B509,'PE2017'!$F$7:$F$619)</f>
        <v>0</v>
      </c>
      <c r="H509" s="69">
        <f>SUMIF('PE2017'!$A$7:$A$619,'OP IFG'!B509,'PE2017'!$G$7:$G$619)</f>
        <v>0</v>
      </c>
      <c r="I509" s="69">
        <f>SUMIF('PE2017'!$A$7:$A$619,'OP IFG'!B509,'PE2017'!$H$7:$H$619)</f>
        <v>0</v>
      </c>
      <c r="J509" s="69">
        <f>SUMIF('PE2017'!$A$7:$A$619,'OP IFG'!B509,'PE2017'!$I$7:$I$619)</f>
        <v>0</v>
      </c>
      <c r="K509" s="69">
        <f>SUMIF('PE2017'!$A$7:$A$619,'OP IFG'!B509,'PE2017'!$J$7:$J$619)</f>
        <v>0</v>
      </c>
      <c r="L509" s="69">
        <f>SUMIF('PE2017'!$A$7:$A$619,'OP IFG'!B509,'PE2017'!$K$7:$K$619)</f>
        <v>0</v>
      </c>
      <c r="M509" s="69">
        <f>SUMIF('PE2017'!$A$7:$A$619,'OP IFG'!B509,'PE2017'!$L$7:$L$619)</f>
        <v>0</v>
      </c>
      <c r="N509" s="69">
        <f>SUMIF('PE2017'!$A$7:$A$619,'OP IFG'!B509,'PE2017'!$M$7:$M$619)</f>
        <v>0</v>
      </c>
      <c r="O509" s="69">
        <f>SUMIF('PE2017'!$A$7:$A$619,'OP IFG'!B509,'PE2017'!N$7:$N$619)</f>
        <v>0</v>
      </c>
      <c r="P509" s="69">
        <f>SUMIF('PE2017'!$A$7:$A$619,'OP IFG'!B499,'PE2017'!$O$7:$O$619)</f>
        <v>0</v>
      </c>
      <c r="Q509" s="70">
        <f t="shared" si="204"/>
        <v>0</v>
      </c>
      <c r="R509" s="75"/>
      <c r="S509" s="75"/>
    </row>
    <row r="510" spans="1:19" ht="17.25" customHeight="1">
      <c r="B510" s="68">
        <v>62103</v>
      </c>
      <c r="C510" s="108" t="s">
        <v>491</v>
      </c>
      <c r="D510" s="109"/>
      <c r="E510" s="69">
        <f>SUMIF('PE2017'!$A$7:$A$619,'OP IFG'!B510,'PE2017'!$D$7:$D$619)</f>
        <v>0</v>
      </c>
      <c r="F510" s="69">
        <f>SUMIF('PE2017'!$A$7:$A$619,'OP IFG'!B510,'PE2017'!$E$7:$E$619)</f>
        <v>0</v>
      </c>
      <c r="G510" s="69">
        <f>SUMIF('PE2017'!$A$7:$A$619,'OP IFG'!B510,'PE2017'!$F$7:$F$619)</f>
        <v>0</v>
      </c>
      <c r="H510" s="69">
        <f>SUMIF('PE2017'!$A$7:$A$619,'OP IFG'!B510,'PE2017'!$G$7:$G$619)</f>
        <v>0</v>
      </c>
      <c r="I510" s="69">
        <f>SUMIF('PE2017'!$A$7:$A$619,'OP IFG'!B510,'PE2017'!$H$7:$H$619)</f>
        <v>0</v>
      </c>
      <c r="J510" s="69">
        <f>SUMIF('PE2017'!$A$7:$A$619,'OP IFG'!B510,'PE2017'!$I$7:$I$619)</f>
        <v>0</v>
      </c>
      <c r="K510" s="69">
        <f>SUMIF('PE2017'!$A$7:$A$619,'OP IFG'!B510,'PE2017'!$J$7:$J$619)</f>
        <v>0</v>
      </c>
      <c r="L510" s="69">
        <f>SUMIF('PE2017'!$A$7:$A$619,'OP IFG'!B510,'PE2017'!$K$7:$K$619)</f>
        <v>0</v>
      </c>
      <c r="M510" s="69">
        <f>SUMIF('PE2017'!$A$7:$A$619,'OP IFG'!B510,'PE2017'!$L$7:$L$619)</f>
        <v>0</v>
      </c>
      <c r="N510" s="69">
        <f>SUMIF('PE2017'!$A$7:$A$619,'OP IFG'!B510,'PE2017'!$M$7:$M$619)</f>
        <v>0</v>
      </c>
      <c r="O510" s="69">
        <f>SUMIF('PE2017'!$A$7:$A$619,'OP IFG'!B510,'PE2017'!N$7:$N$619)</f>
        <v>0</v>
      </c>
      <c r="P510" s="69">
        <f>SUMIF('PE2017'!$A$7:$A$619,'OP IFG'!B500,'PE2017'!$O$7:$O$619)</f>
        <v>0</v>
      </c>
      <c r="Q510" s="70">
        <f t="shared" si="204"/>
        <v>0</v>
      </c>
      <c r="R510" s="75"/>
      <c r="S510" s="75"/>
    </row>
    <row r="511" spans="1:19" ht="17.25" customHeight="1">
      <c r="B511" s="68">
        <v>62104</v>
      </c>
      <c r="C511" s="108" t="s">
        <v>495</v>
      </c>
      <c r="D511" s="109"/>
      <c r="E511" s="69">
        <f>SUMIF('PE2017'!$A$7:$A$619,'OP IFG'!B511,'PE2017'!$D$7:$D$619)</f>
        <v>0</v>
      </c>
      <c r="F511" s="69">
        <f>SUMIF('PE2017'!$A$7:$A$619,'OP IFG'!B511,'PE2017'!$E$7:$E$619)</f>
        <v>0</v>
      </c>
      <c r="G511" s="69">
        <f>SUMIF('PE2017'!$A$7:$A$619,'OP IFG'!B511,'PE2017'!$F$7:$F$619)</f>
        <v>0</v>
      </c>
      <c r="H511" s="69">
        <f>SUMIF('PE2017'!$A$7:$A$619,'OP IFG'!B511,'PE2017'!$G$7:$G$619)</f>
        <v>0</v>
      </c>
      <c r="I511" s="69">
        <f>SUMIF('PE2017'!$A$7:$A$619,'OP IFG'!B511,'PE2017'!$H$7:$H$619)</f>
        <v>0</v>
      </c>
      <c r="J511" s="69">
        <f>SUMIF('PE2017'!$A$7:$A$619,'OP IFG'!B511,'PE2017'!$I$7:$I$619)</f>
        <v>0</v>
      </c>
      <c r="K511" s="69">
        <f>SUMIF('PE2017'!$A$7:$A$619,'OP IFG'!B511,'PE2017'!$J$7:$J$619)</f>
        <v>0</v>
      </c>
      <c r="L511" s="69">
        <f>SUMIF('PE2017'!$A$7:$A$619,'OP IFG'!B511,'PE2017'!$K$7:$K$619)</f>
        <v>0</v>
      </c>
      <c r="M511" s="69">
        <f>SUMIF('PE2017'!$A$7:$A$619,'OP IFG'!B511,'PE2017'!$L$7:$L$619)</f>
        <v>0</v>
      </c>
      <c r="N511" s="69">
        <f>SUMIF('PE2017'!$A$7:$A$619,'OP IFG'!B511,'PE2017'!$M$7:$M$619)</f>
        <v>0</v>
      </c>
      <c r="O511" s="69">
        <f>SUMIF('PE2017'!$A$7:$A$619,'OP IFG'!B511,'PE2017'!N$7:$N$619)</f>
        <v>0</v>
      </c>
      <c r="P511" s="69">
        <f>SUMIF('PE2017'!$A$7:$A$619,'OP IFG'!B501,'PE2017'!$O$7:$O$619)</f>
        <v>0</v>
      </c>
      <c r="Q511" s="70">
        <f t="shared" si="204"/>
        <v>0</v>
      </c>
      <c r="R511" s="75"/>
      <c r="S511" s="75"/>
    </row>
    <row r="512" spans="1:19" ht="17.25" customHeight="1">
      <c r="B512" s="68">
        <v>62105</v>
      </c>
      <c r="C512" s="108" t="s">
        <v>494</v>
      </c>
      <c r="D512" s="109"/>
      <c r="E512" s="69">
        <f>SUMIF('PE2017'!$A$7:$A$619,'OP IFG'!B512,'PE2017'!$D$7:$D$619)</f>
        <v>0</v>
      </c>
      <c r="F512" s="69">
        <f>SUMIF('PE2017'!$A$7:$A$619,'OP IFG'!B512,'PE2017'!$E$7:$E$619)</f>
        <v>0</v>
      </c>
      <c r="G512" s="69">
        <f>SUMIF('PE2017'!$A$7:$A$619,'OP IFG'!B512,'PE2017'!$F$7:$F$619)</f>
        <v>0</v>
      </c>
      <c r="H512" s="69">
        <f>SUMIF('PE2017'!$A$7:$A$619,'OP IFG'!B512,'PE2017'!$G$7:$G$619)</f>
        <v>0</v>
      </c>
      <c r="I512" s="69">
        <f>SUMIF('PE2017'!$A$7:$A$619,'OP IFG'!B512,'PE2017'!$H$7:$H$619)</f>
        <v>0</v>
      </c>
      <c r="J512" s="69">
        <f>SUMIF('PE2017'!$A$7:$A$619,'OP IFG'!B512,'PE2017'!$I$7:$I$619)</f>
        <v>0</v>
      </c>
      <c r="K512" s="69">
        <f>SUMIF('PE2017'!$A$7:$A$619,'OP IFG'!B512,'PE2017'!$J$7:$J$619)</f>
        <v>0</v>
      </c>
      <c r="L512" s="69">
        <f>SUMIF('PE2017'!$A$7:$A$619,'OP IFG'!B512,'PE2017'!$K$7:$K$619)</f>
        <v>0</v>
      </c>
      <c r="M512" s="69">
        <f>SUMIF('PE2017'!$A$7:$A$619,'OP IFG'!B512,'PE2017'!$L$7:$L$619)</f>
        <v>0</v>
      </c>
      <c r="N512" s="69">
        <f>SUMIF('PE2017'!$A$7:$A$619,'OP IFG'!B512,'PE2017'!$M$7:$M$619)</f>
        <v>0</v>
      </c>
      <c r="O512" s="69">
        <f>SUMIF('PE2017'!$A$7:$A$619,'OP IFG'!B512,'PE2017'!N$7:$N$619)</f>
        <v>0</v>
      </c>
      <c r="P512" s="69">
        <f>SUMIF('PE2017'!$A$7:$A$619,'OP IFG'!B502,'PE2017'!$O$7:$O$619)</f>
        <v>0</v>
      </c>
      <c r="Q512" s="70">
        <f t="shared" si="204"/>
        <v>0</v>
      </c>
      <c r="R512" s="75"/>
      <c r="S512" s="75"/>
    </row>
    <row r="513" spans="1:19" ht="17.25" customHeight="1">
      <c r="B513" s="68" t="s">
        <v>598</v>
      </c>
      <c r="C513" s="108" t="s">
        <v>524</v>
      </c>
      <c r="D513" s="109"/>
      <c r="E513" s="69">
        <f>SUMIF('PE2017'!$A$7:$A$619,'OP IFG'!B513,'PE2017'!$D$7:$D$619)</f>
        <v>0</v>
      </c>
      <c r="F513" s="69">
        <f>SUMIF('PE2017'!$A$7:$A$619,'OP IFG'!B513,'PE2017'!$E$7:$E$619)</f>
        <v>0</v>
      </c>
      <c r="G513" s="69">
        <f>SUMIF('PE2017'!$A$7:$A$619,'OP IFG'!B513,'PE2017'!$F$7:$F$619)</f>
        <v>0</v>
      </c>
      <c r="H513" s="69">
        <f>SUMIF('PE2017'!$A$7:$A$619,'OP IFG'!B513,'PE2017'!$G$7:$G$619)</f>
        <v>0</v>
      </c>
      <c r="I513" s="69">
        <f>SUMIF('PE2017'!$A$7:$A$619,'OP IFG'!B513,'PE2017'!$H$7:$H$619)</f>
        <v>0</v>
      </c>
      <c r="J513" s="69">
        <f>SUMIF('PE2017'!$A$7:$A$619,'OP IFG'!B513,'PE2017'!$I$7:$I$619)</f>
        <v>0</v>
      </c>
      <c r="K513" s="69">
        <f>SUMIF('PE2017'!$A$7:$A$619,'OP IFG'!B513,'PE2017'!$J$7:$J$619)</f>
        <v>0</v>
      </c>
      <c r="L513" s="69">
        <f>SUMIF('PE2017'!$A$7:$A$619,'OP IFG'!B513,'PE2017'!$K$7:$K$619)</f>
        <v>0</v>
      </c>
      <c r="M513" s="69">
        <f>SUMIF('PE2017'!$A$7:$A$619,'OP IFG'!B513,'PE2017'!$L$7:$L$619)</f>
        <v>0</v>
      </c>
      <c r="N513" s="69">
        <f>SUMIF('PE2017'!$A$7:$A$619,'OP IFG'!B513,'PE2017'!$M$7:$M$619)</f>
        <v>0</v>
      </c>
      <c r="O513" s="69">
        <f>SUMIF('PE2017'!$A$7:$A$619,'OP IFG'!B513,'PE2017'!N$7:$N$619)</f>
        <v>0</v>
      </c>
      <c r="P513" s="69">
        <f>SUMIF('PE2017'!$A$7:$A$619,'OP IFG'!B503,'PE2017'!$O$7:$O$619)</f>
        <v>0</v>
      </c>
      <c r="Q513" s="70">
        <f t="shared" si="204"/>
        <v>0</v>
      </c>
      <c r="R513" s="75"/>
      <c r="S513" s="75"/>
    </row>
    <row r="514" spans="1:19" ht="17.25" customHeight="1">
      <c r="B514" s="68" t="s">
        <v>599</v>
      </c>
      <c r="C514" s="108" t="s">
        <v>526</v>
      </c>
      <c r="D514" s="109"/>
      <c r="E514" s="69">
        <f>SUMIF('PE2017'!$A$7:$A$619,'OP IFG'!B514,'PE2017'!$D$7:$D$619)</f>
        <v>0</v>
      </c>
      <c r="F514" s="69">
        <f>SUMIF('PE2017'!$A$7:$A$619,'OP IFG'!B514,'PE2017'!$E$7:$E$619)</f>
        <v>0</v>
      </c>
      <c r="G514" s="69">
        <f>SUMIF('PE2017'!$A$7:$A$619,'OP IFG'!B514,'PE2017'!$F$7:$F$619)</f>
        <v>0</v>
      </c>
      <c r="H514" s="69">
        <f>SUMIF('PE2017'!$A$7:$A$619,'OP IFG'!B514,'PE2017'!$G$7:$G$619)</f>
        <v>0</v>
      </c>
      <c r="I514" s="69">
        <f>SUMIF('PE2017'!$A$7:$A$619,'OP IFG'!B514,'PE2017'!$H$7:$H$619)</f>
        <v>0</v>
      </c>
      <c r="J514" s="69">
        <f>SUMIF('PE2017'!$A$7:$A$619,'OP IFG'!B514,'PE2017'!$I$7:$I$619)</f>
        <v>0</v>
      </c>
      <c r="K514" s="69">
        <f>SUMIF('PE2017'!$A$7:$A$619,'OP IFG'!B514,'PE2017'!$J$7:$J$619)</f>
        <v>0</v>
      </c>
      <c r="L514" s="69">
        <f>SUMIF('PE2017'!$A$7:$A$619,'OP IFG'!B514,'PE2017'!$K$7:$K$619)</f>
        <v>0</v>
      </c>
      <c r="M514" s="69">
        <f>SUMIF('PE2017'!$A$7:$A$619,'OP IFG'!B514,'PE2017'!$L$7:$L$619)</f>
        <v>0</v>
      </c>
      <c r="N514" s="69">
        <f>SUMIF('PE2017'!$A$7:$A$619,'OP IFG'!B514,'PE2017'!$M$7:$M$619)</f>
        <v>0</v>
      </c>
      <c r="O514" s="69">
        <f>SUMIF('PE2017'!$A$7:$A$619,'OP IFG'!B514,'PE2017'!N$7:$N$619)</f>
        <v>0</v>
      </c>
      <c r="P514" s="69">
        <f>SUMIF('PE2017'!$A$7:$A$619,'OP IFG'!B504,'PE2017'!$O$7:$O$619)</f>
        <v>0</v>
      </c>
      <c r="Q514" s="70">
        <f t="shared" si="204"/>
        <v>0</v>
      </c>
      <c r="R514" s="75"/>
      <c r="S514" s="75"/>
    </row>
    <row r="515" spans="1:19" s="54" customFormat="1" ht="17.25" customHeight="1">
      <c r="A515" s="82"/>
      <c r="B515" s="66">
        <v>622</v>
      </c>
      <c r="C515" s="110" t="s">
        <v>501</v>
      </c>
      <c r="D515" s="111"/>
      <c r="E515" s="73">
        <f t="shared" ref="E515:Q515" si="205">SUM(E516:E530)</f>
        <v>0</v>
      </c>
      <c r="F515" s="73">
        <f t="shared" si="205"/>
        <v>0</v>
      </c>
      <c r="G515" s="73">
        <f t="shared" si="205"/>
        <v>0</v>
      </c>
      <c r="H515" s="73">
        <f t="shared" si="205"/>
        <v>0</v>
      </c>
      <c r="I515" s="73">
        <f t="shared" si="205"/>
        <v>0</v>
      </c>
      <c r="J515" s="73">
        <f t="shared" si="205"/>
        <v>0</v>
      </c>
      <c r="K515" s="73">
        <f t="shared" si="205"/>
        <v>0</v>
      </c>
      <c r="L515" s="73">
        <f t="shared" si="205"/>
        <v>0</v>
      </c>
      <c r="M515" s="73">
        <f t="shared" si="205"/>
        <v>0</v>
      </c>
      <c r="N515" s="73">
        <f t="shared" si="205"/>
        <v>0</v>
      </c>
      <c r="O515" s="73">
        <f t="shared" si="205"/>
        <v>0</v>
      </c>
      <c r="P515" s="73">
        <f t="shared" si="205"/>
        <v>0</v>
      </c>
      <c r="Q515" s="73">
        <f t="shared" si="205"/>
        <v>0</v>
      </c>
      <c r="R515" s="74"/>
      <c r="S515" s="74"/>
    </row>
    <row r="516" spans="1:19" ht="17.25" customHeight="1">
      <c r="B516" s="68">
        <v>62201</v>
      </c>
      <c r="C516" s="108" t="s">
        <v>502</v>
      </c>
      <c r="D516" s="109"/>
      <c r="E516" s="69">
        <f>SUMIF('PE2017'!$A$7:$A$619,'OP IFG'!B516,'PE2017'!$D$7:$D$619)</f>
        <v>0</v>
      </c>
      <c r="F516" s="69">
        <f>SUMIF('PE2017'!$A$7:$A$619,'OP IFG'!B516,'PE2017'!$E$7:$E$619)</f>
        <v>0</v>
      </c>
      <c r="G516" s="69">
        <f>SUMIF('PE2017'!$A$7:$A$619,'OP IFG'!B516,'PE2017'!$F$7:$F$619)</f>
        <v>0</v>
      </c>
      <c r="H516" s="69">
        <f>SUMIF('PE2017'!$A$7:$A$619,'OP IFG'!B516,'PE2017'!$G$7:$G$619)</f>
        <v>0</v>
      </c>
      <c r="I516" s="69">
        <f>SUMIF('PE2017'!$A$7:$A$619,'OP IFG'!B516,'PE2017'!$H$7:$H$619)</f>
        <v>0</v>
      </c>
      <c r="J516" s="69">
        <f>SUMIF('PE2017'!$A$7:$A$619,'OP IFG'!B516,'PE2017'!$I$7:$I$619)</f>
        <v>0</v>
      </c>
      <c r="K516" s="69">
        <f>SUMIF('PE2017'!$A$7:$A$619,'OP IFG'!B516,'PE2017'!$J$7:$J$619)</f>
        <v>0</v>
      </c>
      <c r="L516" s="69">
        <f>SUMIF('PE2017'!$A$7:$A$619,'OP IFG'!B516,'PE2017'!$K$7:$K$619)</f>
        <v>0</v>
      </c>
      <c r="M516" s="69">
        <f>SUMIF('PE2017'!$A$7:$A$619,'OP IFG'!B516,'PE2017'!$L$7:$L$619)</f>
        <v>0</v>
      </c>
      <c r="N516" s="69">
        <f>SUMIF('PE2017'!$A$7:$A$619,'OP IFG'!B516,'PE2017'!$M$7:$M$619)</f>
        <v>0</v>
      </c>
      <c r="O516" s="69">
        <f>SUMIF('PE2017'!$A$7:$A$619,'OP IFG'!B516,'PE2017'!N$7:$N$619)</f>
        <v>0</v>
      </c>
      <c r="P516" s="69">
        <f>SUMIF('PE2017'!$A$7:$A$619,'OP IFG'!B506,'PE2017'!$O$7:$O$619)</f>
        <v>0</v>
      </c>
      <c r="Q516" s="70">
        <f t="shared" ref="Q516:Q530" si="206">SUM(E516:P516)</f>
        <v>0</v>
      </c>
      <c r="R516" s="75"/>
      <c r="S516" s="75"/>
    </row>
    <row r="517" spans="1:19" ht="17.25" customHeight="1">
      <c r="B517" s="68">
        <v>62202</v>
      </c>
      <c r="C517" s="108" t="s">
        <v>503</v>
      </c>
      <c r="D517" s="109"/>
      <c r="E517" s="69">
        <f>SUMIF('PE2017'!$A$7:$A$619,'OP IFG'!B517,'PE2017'!$D$7:$D$619)</f>
        <v>0</v>
      </c>
      <c r="F517" s="69">
        <f>SUMIF('PE2017'!$A$7:$A$619,'OP IFG'!B517,'PE2017'!$E$7:$E$619)</f>
        <v>0</v>
      </c>
      <c r="G517" s="69">
        <f>SUMIF('PE2017'!$A$7:$A$619,'OP IFG'!B517,'PE2017'!$F$7:$F$619)</f>
        <v>0</v>
      </c>
      <c r="H517" s="69">
        <f>SUMIF('PE2017'!$A$7:$A$619,'OP IFG'!B517,'PE2017'!$G$7:$G$619)</f>
        <v>0</v>
      </c>
      <c r="I517" s="69">
        <f>SUMIF('PE2017'!$A$7:$A$619,'OP IFG'!B517,'PE2017'!$H$7:$H$619)</f>
        <v>0</v>
      </c>
      <c r="J517" s="69">
        <f>SUMIF('PE2017'!$A$7:$A$619,'OP IFG'!B517,'PE2017'!$I$7:$I$619)</f>
        <v>0</v>
      </c>
      <c r="K517" s="69">
        <f>SUMIF('PE2017'!$A$7:$A$619,'OP IFG'!B517,'PE2017'!$J$7:$J$619)</f>
        <v>0</v>
      </c>
      <c r="L517" s="69">
        <f>SUMIF('PE2017'!$A$7:$A$619,'OP IFG'!B517,'PE2017'!$K$7:$K$619)</f>
        <v>0</v>
      </c>
      <c r="M517" s="69">
        <f>SUMIF('PE2017'!$A$7:$A$619,'OP IFG'!B517,'PE2017'!$L$7:$L$619)</f>
        <v>0</v>
      </c>
      <c r="N517" s="69">
        <f>SUMIF('PE2017'!$A$7:$A$619,'OP IFG'!B517,'PE2017'!$M$7:$M$619)</f>
        <v>0</v>
      </c>
      <c r="O517" s="69">
        <f>SUMIF('PE2017'!$A$7:$A$619,'OP IFG'!B517,'PE2017'!N$7:$N$619)</f>
        <v>0</v>
      </c>
      <c r="P517" s="69">
        <f>SUMIF('PE2017'!$A$7:$A$619,'OP IFG'!B507,'PE2017'!$O$7:$O$619)</f>
        <v>0</v>
      </c>
      <c r="Q517" s="70">
        <f t="shared" si="206"/>
        <v>0</v>
      </c>
      <c r="R517" s="75"/>
      <c r="S517" s="75"/>
    </row>
    <row r="518" spans="1:19" ht="17.25" customHeight="1">
      <c r="B518" s="68">
        <v>62203</v>
      </c>
      <c r="C518" s="108" t="s">
        <v>504</v>
      </c>
      <c r="D518" s="109"/>
      <c r="E518" s="69">
        <f>SUMIF('PE2017'!$A$7:$A$619,'OP IFG'!B518,'PE2017'!$D$7:$D$619)</f>
        <v>0</v>
      </c>
      <c r="F518" s="69">
        <f>SUMIF('PE2017'!$A$7:$A$619,'OP IFG'!B518,'PE2017'!$E$7:$E$619)</f>
        <v>0</v>
      </c>
      <c r="G518" s="69">
        <f>SUMIF('PE2017'!$A$7:$A$619,'OP IFG'!B518,'PE2017'!$F$7:$F$619)</f>
        <v>0</v>
      </c>
      <c r="H518" s="69">
        <f>SUMIF('PE2017'!$A$7:$A$619,'OP IFG'!B518,'PE2017'!$G$7:$G$619)</f>
        <v>0</v>
      </c>
      <c r="I518" s="69">
        <f>SUMIF('PE2017'!$A$7:$A$619,'OP IFG'!B518,'PE2017'!$H$7:$H$619)</f>
        <v>0</v>
      </c>
      <c r="J518" s="69">
        <f>SUMIF('PE2017'!$A$7:$A$619,'OP IFG'!B518,'PE2017'!$I$7:$I$619)</f>
        <v>0</v>
      </c>
      <c r="K518" s="69">
        <f>SUMIF('PE2017'!$A$7:$A$619,'OP IFG'!B518,'PE2017'!$J$7:$J$619)</f>
        <v>0</v>
      </c>
      <c r="L518" s="69">
        <f>SUMIF('PE2017'!$A$7:$A$619,'OP IFG'!B518,'PE2017'!$K$7:$K$619)</f>
        <v>0</v>
      </c>
      <c r="M518" s="69">
        <f>SUMIF('PE2017'!$A$7:$A$619,'OP IFG'!B518,'PE2017'!$L$7:$L$619)</f>
        <v>0</v>
      </c>
      <c r="N518" s="69">
        <f>SUMIF('PE2017'!$A$7:$A$619,'OP IFG'!B518,'PE2017'!$M$7:$M$619)</f>
        <v>0</v>
      </c>
      <c r="O518" s="69">
        <f>SUMIF('PE2017'!$A$7:$A$619,'OP IFG'!B518,'PE2017'!N$7:$N$619)</f>
        <v>0</v>
      </c>
      <c r="P518" s="69">
        <f>SUMIF('PE2017'!$A$7:$A$619,'OP IFG'!B508,'PE2017'!$O$7:$O$619)</f>
        <v>0</v>
      </c>
      <c r="Q518" s="70">
        <f t="shared" si="206"/>
        <v>0</v>
      </c>
      <c r="R518" s="75"/>
      <c r="S518" s="75"/>
    </row>
    <row r="519" spans="1:19" ht="17.25" customHeight="1">
      <c r="B519" s="68">
        <v>62204</v>
      </c>
      <c r="C519" s="108" t="s">
        <v>505</v>
      </c>
      <c r="D519" s="109"/>
      <c r="E519" s="69">
        <f>SUMIF('PE2017'!$A$7:$A$619,'OP IFG'!B519,'PE2017'!$D$7:$D$619)</f>
        <v>0</v>
      </c>
      <c r="F519" s="69">
        <f>SUMIF('PE2017'!$A$7:$A$619,'OP IFG'!B519,'PE2017'!$E$7:$E$619)</f>
        <v>0</v>
      </c>
      <c r="G519" s="69">
        <f>SUMIF('PE2017'!$A$7:$A$619,'OP IFG'!B519,'PE2017'!$F$7:$F$619)</f>
        <v>0</v>
      </c>
      <c r="H519" s="69">
        <f>SUMIF('PE2017'!$A$7:$A$619,'OP IFG'!B519,'PE2017'!$G$7:$G$619)</f>
        <v>0</v>
      </c>
      <c r="I519" s="69">
        <f>SUMIF('PE2017'!$A$7:$A$619,'OP IFG'!B519,'PE2017'!$H$7:$H$619)</f>
        <v>0</v>
      </c>
      <c r="J519" s="69">
        <f>SUMIF('PE2017'!$A$7:$A$619,'OP IFG'!B519,'PE2017'!$I$7:$I$619)</f>
        <v>0</v>
      </c>
      <c r="K519" s="69">
        <f>SUMIF('PE2017'!$A$7:$A$619,'OP IFG'!B519,'PE2017'!$J$7:$J$619)</f>
        <v>0</v>
      </c>
      <c r="L519" s="69">
        <f>SUMIF('PE2017'!$A$7:$A$619,'OP IFG'!B519,'PE2017'!$K$7:$K$619)</f>
        <v>0</v>
      </c>
      <c r="M519" s="69">
        <f>SUMIF('PE2017'!$A$7:$A$619,'OP IFG'!B519,'PE2017'!$L$7:$L$619)</f>
        <v>0</v>
      </c>
      <c r="N519" s="69">
        <f>SUMIF('PE2017'!$A$7:$A$619,'OP IFG'!B519,'PE2017'!$M$7:$M$619)</f>
        <v>0</v>
      </c>
      <c r="O519" s="69">
        <f>SUMIF('PE2017'!$A$7:$A$619,'OP IFG'!B519,'PE2017'!N$7:$N$619)</f>
        <v>0</v>
      </c>
      <c r="P519" s="69">
        <f>SUMIF('PE2017'!$A$7:$A$619,'OP IFG'!B509,'PE2017'!$O$7:$O$619)</f>
        <v>0</v>
      </c>
      <c r="Q519" s="70">
        <f t="shared" si="206"/>
        <v>0</v>
      </c>
      <c r="R519" s="75"/>
      <c r="S519" s="75"/>
    </row>
    <row r="520" spans="1:19" ht="17.25" customHeight="1">
      <c r="B520" s="68">
        <v>62205</v>
      </c>
      <c r="C520" s="108" t="s">
        <v>506</v>
      </c>
      <c r="D520" s="109"/>
      <c r="E520" s="69">
        <f>SUMIF('PE2017'!$A$7:$A$619,'OP IFG'!B520,'PE2017'!$D$7:$D$619)</f>
        <v>0</v>
      </c>
      <c r="F520" s="69">
        <f>SUMIF('PE2017'!$A$7:$A$619,'OP IFG'!B520,'PE2017'!$E$7:$E$619)</f>
        <v>0</v>
      </c>
      <c r="G520" s="69">
        <f>SUMIF('PE2017'!$A$7:$A$619,'OP IFG'!B520,'PE2017'!$F$7:$F$619)</f>
        <v>0</v>
      </c>
      <c r="H520" s="69">
        <f>SUMIF('PE2017'!$A$7:$A$619,'OP IFG'!B520,'PE2017'!$G$7:$G$619)</f>
        <v>0</v>
      </c>
      <c r="I520" s="69">
        <f>SUMIF('PE2017'!$A$7:$A$619,'OP IFG'!B520,'PE2017'!$H$7:$H$619)</f>
        <v>0</v>
      </c>
      <c r="J520" s="69">
        <f>SUMIF('PE2017'!$A$7:$A$619,'OP IFG'!B520,'PE2017'!$I$7:$I$619)</f>
        <v>0</v>
      </c>
      <c r="K520" s="69">
        <f>SUMIF('PE2017'!$A$7:$A$619,'OP IFG'!B520,'PE2017'!$J$7:$J$619)</f>
        <v>0</v>
      </c>
      <c r="L520" s="69">
        <f>SUMIF('PE2017'!$A$7:$A$619,'OP IFG'!B520,'PE2017'!$K$7:$K$619)</f>
        <v>0</v>
      </c>
      <c r="M520" s="69">
        <f>SUMIF('PE2017'!$A$7:$A$619,'OP IFG'!B520,'PE2017'!$L$7:$L$619)</f>
        <v>0</v>
      </c>
      <c r="N520" s="69">
        <f>SUMIF('PE2017'!$A$7:$A$619,'OP IFG'!B520,'PE2017'!$M$7:$M$619)</f>
        <v>0</v>
      </c>
      <c r="O520" s="69">
        <f>SUMIF('PE2017'!$A$7:$A$619,'OP IFG'!B520,'PE2017'!N$7:$N$619)</f>
        <v>0</v>
      </c>
      <c r="P520" s="69">
        <f>SUMIF('PE2017'!$A$7:$A$619,'OP IFG'!B510,'PE2017'!$O$7:$O$619)</f>
        <v>0</v>
      </c>
      <c r="Q520" s="70">
        <f t="shared" si="206"/>
        <v>0</v>
      </c>
      <c r="R520" s="75"/>
      <c r="S520" s="75"/>
    </row>
    <row r="521" spans="1:19" ht="17.25" customHeight="1">
      <c r="B521" s="68">
        <v>62206</v>
      </c>
      <c r="C521" s="108" t="s">
        <v>494</v>
      </c>
      <c r="D521" s="109"/>
      <c r="E521" s="69">
        <f>SUMIF('PE2017'!$A$7:$A$619,'OP IFG'!B521,'PE2017'!$D$7:$D$619)</f>
        <v>0</v>
      </c>
      <c r="F521" s="69">
        <f>SUMIF('PE2017'!$A$7:$A$619,'OP IFG'!B521,'PE2017'!$E$7:$E$619)</f>
        <v>0</v>
      </c>
      <c r="G521" s="69">
        <f>SUMIF('PE2017'!$A$7:$A$619,'OP IFG'!B521,'PE2017'!$F$7:$F$619)</f>
        <v>0</v>
      </c>
      <c r="H521" s="69">
        <f>SUMIF('PE2017'!$A$7:$A$619,'OP IFG'!B521,'PE2017'!$G$7:$G$619)</f>
        <v>0</v>
      </c>
      <c r="I521" s="69">
        <f>SUMIF('PE2017'!$A$7:$A$619,'OP IFG'!B521,'PE2017'!$H$7:$H$619)</f>
        <v>0</v>
      </c>
      <c r="J521" s="69">
        <f>SUMIF('PE2017'!$A$7:$A$619,'OP IFG'!B521,'PE2017'!$I$7:$I$619)</f>
        <v>0</v>
      </c>
      <c r="K521" s="69">
        <f>SUMIF('PE2017'!$A$7:$A$619,'OP IFG'!B521,'PE2017'!$J$7:$J$619)</f>
        <v>0</v>
      </c>
      <c r="L521" s="69">
        <f>SUMIF('PE2017'!$A$7:$A$619,'OP IFG'!B521,'PE2017'!$K$7:$K$619)</f>
        <v>0</v>
      </c>
      <c r="M521" s="69">
        <f>SUMIF('PE2017'!$A$7:$A$619,'OP IFG'!B521,'PE2017'!$L$7:$L$619)</f>
        <v>0</v>
      </c>
      <c r="N521" s="69">
        <f>SUMIF('PE2017'!$A$7:$A$619,'OP IFG'!B521,'PE2017'!$M$7:$M$619)</f>
        <v>0</v>
      </c>
      <c r="O521" s="69">
        <f>SUMIF('PE2017'!$A$7:$A$619,'OP IFG'!B521,'PE2017'!N$7:$N$619)</f>
        <v>0</v>
      </c>
      <c r="P521" s="69">
        <f>SUMIF('PE2017'!$A$7:$A$619,'OP IFG'!B511,'PE2017'!$O$7:$O$619)</f>
        <v>0</v>
      </c>
      <c r="Q521" s="70">
        <f t="shared" si="206"/>
        <v>0</v>
      </c>
      <c r="R521" s="75"/>
      <c r="S521" s="75"/>
    </row>
    <row r="522" spans="1:19" ht="17.25" customHeight="1">
      <c r="B522" s="68">
        <v>62207</v>
      </c>
      <c r="C522" s="108" t="s">
        <v>495</v>
      </c>
      <c r="D522" s="109"/>
      <c r="E522" s="69">
        <f>SUMIF('PE2017'!$A$7:$A$619,'OP IFG'!B522,'PE2017'!$D$7:$D$619)</f>
        <v>0</v>
      </c>
      <c r="F522" s="69">
        <f>SUMIF('PE2017'!$A$7:$A$619,'OP IFG'!B522,'PE2017'!$E$7:$E$619)</f>
        <v>0</v>
      </c>
      <c r="G522" s="69">
        <f>SUMIF('PE2017'!$A$7:$A$619,'OP IFG'!B522,'PE2017'!$F$7:$F$619)</f>
        <v>0</v>
      </c>
      <c r="H522" s="69">
        <f>SUMIF('PE2017'!$A$7:$A$619,'OP IFG'!B522,'PE2017'!$G$7:$G$619)</f>
        <v>0</v>
      </c>
      <c r="I522" s="69">
        <f>SUMIF('PE2017'!$A$7:$A$619,'OP IFG'!B522,'PE2017'!$H$7:$H$619)</f>
        <v>0</v>
      </c>
      <c r="J522" s="69">
        <f>SUMIF('PE2017'!$A$7:$A$619,'OP IFG'!B522,'PE2017'!$I$7:$I$619)</f>
        <v>0</v>
      </c>
      <c r="K522" s="69">
        <f>SUMIF('PE2017'!$A$7:$A$619,'OP IFG'!B522,'PE2017'!$J$7:$J$619)</f>
        <v>0</v>
      </c>
      <c r="L522" s="69">
        <f>SUMIF('PE2017'!$A$7:$A$619,'OP IFG'!B522,'PE2017'!$K$7:$K$619)</f>
        <v>0</v>
      </c>
      <c r="M522" s="69">
        <f>SUMIF('PE2017'!$A$7:$A$619,'OP IFG'!B522,'PE2017'!$L$7:$L$619)</f>
        <v>0</v>
      </c>
      <c r="N522" s="69">
        <f>SUMIF('PE2017'!$A$7:$A$619,'OP IFG'!B522,'PE2017'!$M$7:$M$619)</f>
        <v>0</v>
      </c>
      <c r="O522" s="69">
        <f>SUMIF('PE2017'!$A$7:$A$619,'OP IFG'!B522,'PE2017'!N$7:$N$619)</f>
        <v>0</v>
      </c>
      <c r="P522" s="69">
        <f>SUMIF('PE2017'!$A$7:$A$619,'OP IFG'!B512,'PE2017'!$O$7:$O$619)</f>
        <v>0</v>
      </c>
      <c r="Q522" s="70">
        <f t="shared" si="206"/>
        <v>0</v>
      </c>
      <c r="R522" s="75"/>
      <c r="S522" s="75"/>
    </row>
    <row r="523" spans="1:19" ht="17.25" customHeight="1">
      <c r="B523" s="68">
        <v>62208</v>
      </c>
      <c r="C523" s="108" t="s">
        <v>600</v>
      </c>
      <c r="D523" s="109"/>
      <c r="E523" s="69">
        <f>SUMIF('PE2017'!$A$7:$A$619,'OP IFG'!B523,'PE2017'!$D$7:$D$619)</f>
        <v>0</v>
      </c>
      <c r="F523" s="69">
        <f>SUMIF('PE2017'!$A$7:$A$619,'OP IFG'!B523,'PE2017'!$E$7:$E$619)</f>
        <v>0</v>
      </c>
      <c r="G523" s="69">
        <f>SUMIF('PE2017'!$A$7:$A$619,'OP IFG'!B523,'PE2017'!$F$7:$F$619)</f>
        <v>0</v>
      </c>
      <c r="H523" s="69">
        <f>SUMIF('PE2017'!$A$7:$A$619,'OP IFG'!B523,'PE2017'!$G$7:$G$619)</f>
        <v>0</v>
      </c>
      <c r="I523" s="69">
        <f>SUMIF('PE2017'!$A$7:$A$619,'OP IFG'!B523,'PE2017'!$H$7:$H$619)</f>
        <v>0</v>
      </c>
      <c r="J523" s="69">
        <f>SUMIF('PE2017'!$A$7:$A$619,'OP IFG'!B523,'PE2017'!$I$7:$I$619)</f>
        <v>0</v>
      </c>
      <c r="K523" s="69">
        <f>SUMIF('PE2017'!$A$7:$A$619,'OP IFG'!B523,'PE2017'!$J$7:$J$619)</f>
        <v>0</v>
      </c>
      <c r="L523" s="69">
        <f>SUMIF('PE2017'!$A$7:$A$619,'OP IFG'!B523,'PE2017'!$K$7:$K$619)</f>
        <v>0</v>
      </c>
      <c r="M523" s="69">
        <f>SUMIF('PE2017'!$A$7:$A$619,'OP IFG'!B523,'PE2017'!$L$7:$L$619)</f>
        <v>0</v>
      </c>
      <c r="N523" s="69">
        <f>SUMIF('PE2017'!$A$7:$A$619,'OP IFG'!B523,'PE2017'!$M$7:$M$619)</f>
        <v>0</v>
      </c>
      <c r="O523" s="69">
        <f>SUMIF('PE2017'!$A$7:$A$619,'OP IFG'!B523,'PE2017'!N$7:$N$619)</f>
        <v>0</v>
      </c>
      <c r="P523" s="69">
        <f>SUMIF('PE2017'!$A$7:$A$619,'OP IFG'!B513,'PE2017'!$O$7:$O$619)</f>
        <v>0</v>
      </c>
      <c r="Q523" s="70">
        <f t="shared" si="206"/>
        <v>0</v>
      </c>
      <c r="R523" s="75"/>
      <c r="S523" s="75"/>
    </row>
    <row r="524" spans="1:19" ht="17.25" customHeight="1">
      <c r="B524" s="68">
        <v>62209</v>
      </c>
      <c r="C524" s="108" t="s">
        <v>508</v>
      </c>
      <c r="D524" s="109"/>
      <c r="E524" s="69">
        <f>SUMIF('PE2017'!$A$7:$A$619,'OP IFG'!B524,'PE2017'!$D$7:$D$619)</f>
        <v>0</v>
      </c>
      <c r="F524" s="69">
        <f>SUMIF('PE2017'!$A$7:$A$619,'OP IFG'!B524,'PE2017'!$E$7:$E$619)</f>
        <v>0</v>
      </c>
      <c r="G524" s="69">
        <f>SUMIF('PE2017'!$A$7:$A$619,'OP IFG'!B524,'PE2017'!$F$7:$F$619)</f>
        <v>0</v>
      </c>
      <c r="H524" s="69">
        <f>SUMIF('PE2017'!$A$7:$A$619,'OP IFG'!B524,'PE2017'!$G$7:$G$619)</f>
        <v>0</v>
      </c>
      <c r="I524" s="69">
        <f>SUMIF('PE2017'!$A$7:$A$619,'OP IFG'!B524,'PE2017'!$H$7:$H$619)</f>
        <v>0</v>
      </c>
      <c r="J524" s="69">
        <f>SUMIF('PE2017'!$A$7:$A$619,'OP IFG'!B524,'PE2017'!$I$7:$I$619)</f>
        <v>0</v>
      </c>
      <c r="K524" s="69">
        <f>SUMIF('PE2017'!$A$7:$A$619,'OP IFG'!B524,'PE2017'!$J$7:$J$619)</f>
        <v>0</v>
      </c>
      <c r="L524" s="69">
        <f>SUMIF('PE2017'!$A$7:$A$619,'OP IFG'!B524,'PE2017'!$K$7:$K$619)</f>
        <v>0</v>
      </c>
      <c r="M524" s="69">
        <f>SUMIF('PE2017'!$A$7:$A$619,'OP IFG'!B524,'PE2017'!$L$7:$L$619)</f>
        <v>0</v>
      </c>
      <c r="N524" s="69">
        <f>SUMIF('PE2017'!$A$7:$A$619,'OP IFG'!B524,'PE2017'!$M$7:$M$619)</f>
        <v>0</v>
      </c>
      <c r="O524" s="69">
        <f>SUMIF('PE2017'!$A$7:$A$619,'OP IFG'!B524,'PE2017'!N$7:$N$619)</f>
        <v>0</v>
      </c>
      <c r="P524" s="69">
        <f>SUMIF('PE2017'!$A$7:$A$619,'OP IFG'!B514,'PE2017'!$O$7:$O$619)</f>
        <v>0</v>
      </c>
      <c r="Q524" s="70">
        <f t="shared" si="206"/>
        <v>0</v>
      </c>
      <c r="R524" s="75"/>
      <c r="S524" s="75"/>
    </row>
    <row r="525" spans="1:19" ht="17.25" customHeight="1">
      <c r="B525" s="68">
        <v>62216</v>
      </c>
      <c r="C525" s="108" t="s">
        <v>515</v>
      </c>
      <c r="D525" s="109"/>
      <c r="E525" s="69">
        <f>SUMIF('PE2017'!$A$7:$A$619,'OP IFG'!B525,'PE2017'!$D$7:$D$619)</f>
        <v>0</v>
      </c>
      <c r="F525" s="69">
        <f>SUMIF('PE2017'!$A$7:$A$619,'OP IFG'!B525,'PE2017'!$E$7:$E$619)</f>
        <v>0</v>
      </c>
      <c r="G525" s="69">
        <f>SUMIF('PE2017'!$A$7:$A$619,'OP IFG'!B525,'PE2017'!$F$7:$F$619)</f>
        <v>0</v>
      </c>
      <c r="H525" s="69">
        <f>SUMIF('PE2017'!$A$7:$A$619,'OP IFG'!B525,'PE2017'!$G$7:$G$619)</f>
        <v>0</v>
      </c>
      <c r="I525" s="69">
        <f>SUMIF('PE2017'!$A$7:$A$619,'OP IFG'!B525,'PE2017'!$H$7:$H$619)</f>
        <v>0</v>
      </c>
      <c r="J525" s="69">
        <f>SUMIF('PE2017'!$A$7:$A$619,'OP IFG'!B525,'PE2017'!$I$7:$I$619)</f>
        <v>0</v>
      </c>
      <c r="K525" s="69">
        <f>SUMIF('PE2017'!$A$7:$A$619,'OP IFG'!B525,'PE2017'!$J$7:$J$619)</f>
        <v>0</v>
      </c>
      <c r="L525" s="69">
        <f>SUMIF('PE2017'!$A$7:$A$619,'OP IFG'!B525,'PE2017'!$K$7:$K$619)</f>
        <v>0</v>
      </c>
      <c r="M525" s="69">
        <f>SUMIF('PE2017'!$A$7:$A$619,'OP IFG'!B525,'PE2017'!$L$7:$L$619)</f>
        <v>0</v>
      </c>
      <c r="N525" s="69">
        <f>SUMIF('PE2017'!$A$7:$A$619,'OP IFG'!B525,'PE2017'!$M$7:$M$619)</f>
        <v>0</v>
      </c>
      <c r="O525" s="69">
        <f>SUMIF('PE2017'!$A$7:$A$619,'OP IFG'!B525,'PE2017'!N$7:$N$619)</f>
        <v>0</v>
      </c>
      <c r="P525" s="69">
        <f>SUMIF('PE2017'!$A$7:$A$619,'OP IFG'!B515,'PE2017'!$O$7:$O$619)</f>
        <v>0</v>
      </c>
      <c r="Q525" s="70">
        <f t="shared" si="206"/>
        <v>0</v>
      </c>
      <c r="R525" s="75"/>
      <c r="S525" s="75"/>
    </row>
    <row r="526" spans="1:19" ht="17.25" customHeight="1">
      <c r="B526" s="68">
        <v>62217</v>
      </c>
      <c r="C526" s="108" t="s">
        <v>516</v>
      </c>
      <c r="D526" s="109"/>
      <c r="E526" s="69">
        <f>SUMIF('PE2017'!$A$7:$A$619,'OP IFG'!B526,'PE2017'!$D$7:$D$619)</f>
        <v>0</v>
      </c>
      <c r="F526" s="69">
        <f>SUMIF('PE2017'!$A$7:$A$619,'OP IFG'!B526,'PE2017'!$E$7:$E$619)</f>
        <v>0</v>
      </c>
      <c r="G526" s="69">
        <f>SUMIF('PE2017'!$A$7:$A$619,'OP IFG'!B526,'PE2017'!$F$7:$F$619)</f>
        <v>0</v>
      </c>
      <c r="H526" s="69">
        <f>SUMIF('PE2017'!$A$7:$A$619,'OP IFG'!B526,'PE2017'!$G$7:$G$619)</f>
        <v>0</v>
      </c>
      <c r="I526" s="69">
        <f>SUMIF('PE2017'!$A$7:$A$619,'OP IFG'!B526,'PE2017'!$H$7:$H$619)</f>
        <v>0</v>
      </c>
      <c r="J526" s="69">
        <f>SUMIF('PE2017'!$A$7:$A$619,'OP IFG'!B526,'PE2017'!$I$7:$I$619)</f>
        <v>0</v>
      </c>
      <c r="K526" s="69">
        <f>SUMIF('PE2017'!$A$7:$A$619,'OP IFG'!B526,'PE2017'!$J$7:$J$619)</f>
        <v>0</v>
      </c>
      <c r="L526" s="69">
        <f>SUMIF('PE2017'!$A$7:$A$619,'OP IFG'!B526,'PE2017'!$K$7:$K$619)</f>
        <v>0</v>
      </c>
      <c r="M526" s="69">
        <f>SUMIF('PE2017'!$A$7:$A$619,'OP IFG'!B526,'PE2017'!$L$7:$L$619)</f>
        <v>0</v>
      </c>
      <c r="N526" s="69">
        <f>SUMIF('PE2017'!$A$7:$A$619,'OP IFG'!B526,'PE2017'!$M$7:$M$619)</f>
        <v>0</v>
      </c>
      <c r="O526" s="69">
        <f>SUMIF('PE2017'!$A$7:$A$619,'OP IFG'!B526,'PE2017'!N$7:$N$619)</f>
        <v>0</v>
      </c>
      <c r="P526" s="69">
        <f>SUMIF('PE2017'!$A$7:$A$619,'OP IFG'!B516,'PE2017'!$O$7:$O$619)</f>
        <v>0</v>
      </c>
      <c r="Q526" s="70">
        <f t="shared" si="206"/>
        <v>0</v>
      </c>
      <c r="R526" s="75"/>
      <c r="S526" s="75"/>
    </row>
    <row r="527" spans="1:19" ht="17.25" customHeight="1">
      <c r="B527" s="68">
        <v>62218</v>
      </c>
      <c r="C527" s="108" t="s">
        <v>517</v>
      </c>
      <c r="D527" s="109"/>
      <c r="E527" s="69">
        <f>SUMIF('PE2017'!$A$7:$A$619,'OP IFG'!B527,'PE2017'!$D$7:$D$619)</f>
        <v>0</v>
      </c>
      <c r="F527" s="69">
        <f>SUMIF('PE2017'!$A$7:$A$619,'OP IFG'!B527,'PE2017'!$E$7:$E$619)</f>
        <v>0</v>
      </c>
      <c r="G527" s="69">
        <f>SUMIF('PE2017'!$A$7:$A$619,'OP IFG'!B527,'PE2017'!$F$7:$F$619)</f>
        <v>0</v>
      </c>
      <c r="H527" s="69">
        <f>SUMIF('PE2017'!$A$7:$A$619,'OP IFG'!B527,'PE2017'!$G$7:$G$619)</f>
        <v>0</v>
      </c>
      <c r="I527" s="69">
        <f>SUMIF('PE2017'!$A$7:$A$619,'OP IFG'!B527,'PE2017'!$H$7:$H$619)</f>
        <v>0</v>
      </c>
      <c r="J527" s="69">
        <f>SUMIF('PE2017'!$A$7:$A$619,'OP IFG'!B527,'PE2017'!$I$7:$I$619)</f>
        <v>0</v>
      </c>
      <c r="K527" s="69">
        <f>SUMIF('PE2017'!$A$7:$A$619,'OP IFG'!B527,'PE2017'!$J$7:$J$619)</f>
        <v>0</v>
      </c>
      <c r="L527" s="69">
        <f>SUMIF('PE2017'!$A$7:$A$619,'OP IFG'!B527,'PE2017'!$K$7:$K$619)</f>
        <v>0</v>
      </c>
      <c r="M527" s="69">
        <f>SUMIF('PE2017'!$A$7:$A$619,'OP IFG'!B527,'PE2017'!$L$7:$L$619)</f>
        <v>0</v>
      </c>
      <c r="N527" s="69">
        <f>SUMIF('PE2017'!$A$7:$A$619,'OP IFG'!B527,'PE2017'!$M$7:$M$619)</f>
        <v>0</v>
      </c>
      <c r="O527" s="69">
        <f>SUMIF('PE2017'!$A$7:$A$619,'OP IFG'!B527,'PE2017'!N$7:$N$619)</f>
        <v>0</v>
      </c>
      <c r="P527" s="69">
        <f>SUMIF('PE2017'!$A$7:$A$619,'OP IFG'!B517,'PE2017'!$O$7:$O$619)</f>
        <v>0</v>
      </c>
      <c r="Q527" s="70">
        <f t="shared" si="206"/>
        <v>0</v>
      </c>
      <c r="R527" s="75"/>
      <c r="S527" s="75"/>
    </row>
    <row r="528" spans="1:19" ht="17.25" customHeight="1">
      <c r="B528" s="68">
        <v>62219</v>
      </c>
      <c r="C528" s="108" t="s">
        <v>518</v>
      </c>
      <c r="D528" s="109"/>
      <c r="E528" s="69">
        <f>SUMIF('PE2017'!$A$7:$A$619,'OP IFG'!B528,'PE2017'!$D$7:$D$619)</f>
        <v>0</v>
      </c>
      <c r="F528" s="69">
        <f>SUMIF('PE2017'!$A$7:$A$619,'OP IFG'!B528,'PE2017'!$E$7:$E$619)</f>
        <v>0</v>
      </c>
      <c r="G528" s="69">
        <f>SUMIF('PE2017'!$A$7:$A$619,'OP IFG'!B528,'PE2017'!$F$7:$F$619)</f>
        <v>0</v>
      </c>
      <c r="H528" s="69">
        <f>SUMIF('PE2017'!$A$7:$A$619,'OP IFG'!B528,'PE2017'!$G$7:$G$619)</f>
        <v>0</v>
      </c>
      <c r="I528" s="69">
        <f>SUMIF('PE2017'!$A$7:$A$619,'OP IFG'!B528,'PE2017'!$H$7:$H$619)</f>
        <v>0</v>
      </c>
      <c r="J528" s="69">
        <f>SUMIF('PE2017'!$A$7:$A$619,'OP IFG'!B528,'PE2017'!$I$7:$I$619)</f>
        <v>0</v>
      </c>
      <c r="K528" s="69">
        <f>SUMIF('PE2017'!$A$7:$A$619,'OP IFG'!B528,'PE2017'!$J$7:$J$619)</f>
        <v>0</v>
      </c>
      <c r="L528" s="69">
        <f>SUMIF('PE2017'!$A$7:$A$619,'OP IFG'!B528,'PE2017'!$K$7:$K$619)</f>
        <v>0</v>
      </c>
      <c r="M528" s="69">
        <f>SUMIF('PE2017'!$A$7:$A$619,'OP IFG'!B528,'PE2017'!$L$7:$L$619)</f>
        <v>0</v>
      </c>
      <c r="N528" s="69">
        <f>SUMIF('PE2017'!$A$7:$A$619,'OP IFG'!B528,'PE2017'!$M$7:$M$619)</f>
        <v>0</v>
      </c>
      <c r="O528" s="69">
        <f>SUMIF('PE2017'!$A$7:$A$619,'OP IFG'!B528,'PE2017'!N$7:$N$619)</f>
        <v>0</v>
      </c>
      <c r="P528" s="69">
        <f>SUMIF('PE2017'!$A$7:$A$619,'OP IFG'!B518,'PE2017'!$O$7:$O$619)</f>
        <v>0</v>
      </c>
      <c r="Q528" s="70">
        <f t="shared" si="206"/>
        <v>0</v>
      </c>
      <c r="R528" s="75"/>
      <c r="S528" s="75"/>
    </row>
    <row r="529" spans="1:19" ht="17.25" customHeight="1">
      <c r="B529" s="68" t="s">
        <v>601</v>
      </c>
      <c r="C529" s="108" t="s">
        <v>498</v>
      </c>
      <c r="D529" s="109"/>
      <c r="E529" s="69">
        <f>SUMIF('PE2017'!$A$7:$A$619,'OP IFG'!B529,'PE2017'!$D$7:$D$619)</f>
        <v>0</v>
      </c>
      <c r="F529" s="69">
        <f>SUMIF('PE2017'!$A$7:$A$619,'OP IFG'!B529,'PE2017'!$E$7:$E$619)</f>
        <v>0</v>
      </c>
      <c r="G529" s="69">
        <f>SUMIF('PE2017'!$A$7:$A$619,'OP IFG'!B529,'PE2017'!$F$7:$F$619)</f>
        <v>0</v>
      </c>
      <c r="H529" s="69">
        <f>SUMIF('PE2017'!$A$7:$A$619,'OP IFG'!B529,'PE2017'!$G$7:$G$619)</f>
        <v>0</v>
      </c>
      <c r="I529" s="69">
        <f>SUMIF('PE2017'!$A$7:$A$619,'OP IFG'!B529,'PE2017'!$H$7:$H$619)</f>
        <v>0</v>
      </c>
      <c r="J529" s="69">
        <f>SUMIF('PE2017'!$A$7:$A$619,'OP IFG'!B529,'PE2017'!$I$7:$I$619)</f>
        <v>0</v>
      </c>
      <c r="K529" s="69">
        <f>SUMIF('PE2017'!$A$7:$A$619,'OP IFG'!B529,'PE2017'!$J$7:$J$619)</f>
        <v>0</v>
      </c>
      <c r="L529" s="69">
        <f>SUMIF('PE2017'!$A$7:$A$619,'OP IFG'!B529,'PE2017'!$K$7:$K$619)</f>
        <v>0</v>
      </c>
      <c r="M529" s="69">
        <f>SUMIF('PE2017'!$A$7:$A$619,'OP IFG'!B529,'PE2017'!$L$7:$L$619)</f>
        <v>0</v>
      </c>
      <c r="N529" s="69">
        <f>SUMIF('PE2017'!$A$7:$A$619,'OP IFG'!B529,'PE2017'!$M$7:$M$619)</f>
        <v>0</v>
      </c>
      <c r="O529" s="69">
        <f>SUMIF('PE2017'!$A$7:$A$619,'OP IFG'!B529,'PE2017'!N$7:$N$619)</f>
        <v>0</v>
      </c>
      <c r="P529" s="69">
        <f>SUMIF('PE2017'!$A$7:$A$619,'OP IFG'!B519,'PE2017'!$O$7:$O$619)</f>
        <v>0</v>
      </c>
      <c r="Q529" s="70">
        <f t="shared" si="206"/>
        <v>0</v>
      </c>
      <c r="R529" s="75"/>
      <c r="S529" s="75"/>
    </row>
    <row r="530" spans="1:19" ht="17.25" customHeight="1">
      <c r="B530" s="68" t="s">
        <v>602</v>
      </c>
      <c r="C530" s="108" t="s">
        <v>526</v>
      </c>
      <c r="D530" s="109"/>
      <c r="E530" s="69">
        <f>SUMIF('PE2017'!$A$7:$A$619,'OP IFG'!B530,'PE2017'!$D$7:$D$619)</f>
        <v>0</v>
      </c>
      <c r="F530" s="69">
        <f>SUMIF('PE2017'!$A$7:$A$619,'OP IFG'!B530,'PE2017'!$E$7:$E$619)</f>
        <v>0</v>
      </c>
      <c r="G530" s="69">
        <f>SUMIF('PE2017'!$A$7:$A$619,'OP IFG'!B530,'PE2017'!$F$7:$F$619)</f>
        <v>0</v>
      </c>
      <c r="H530" s="69">
        <f>SUMIF('PE2017'!$A$7:$A$619,'OP IFG'!B530,'PE2017'!$G$7:$G$619)</f>
        <v>0</v>
      </c>
      <c r="I530" s="69">
        <f>SUMIF('PE2017'!$A$7:$A$619,'OP IFG'!B530,'PE2017'!$H$7:$H$619)</f>
        <v>0</v>
      </c>
      <c r="J530" s="69">
        <f>SUMIF('PE2017'!$A$7:$A$619,'OP IFG'!B530,'PE2017'!$I$7:$I$619)</f>
        <v>0</v>
      </c>
      <c r="K530" s="69">
        <f>SUMIF('PE2017'!$A$7:$A$619,'OP IFG'!B530,'PE2017'!$J$7:$J$619)</f>
        <v>0</v>
      </c>
      <c r="L530" s="69">
        <f>SUMIF('PE2017'!$A$7:$A$619,'OP IFG'!B530,'PE2017'!$K$7:$K$619)</f>
        <v>0</v>
      </c>
      <c r="M530" s="69">
        <f>SUMIF('PE2017'!$A$7:$A$619,'OP IFG'!B530,'PE2017'!$L$7:$L$619)</f>
        <v>0</v>
      </c>
      <c r="N530" s="69">
        <f>SUMIF('PE2017'!$A$7:$A$619,'OP IFG'!B530,'PE2017'!$M$7:$M$619)</f>
        <v>0</v>
      </c>
      <c r="O530" s="69">
        <f>SUMIF('PE2017'!$A$7:$A$619,'OP IFG'!B530,'PE2017'!N$7:$N$619)</f>
        <v>0</v>
      </c>
      <c r="P530" s="69">
        <f>SUMIF('PE2017'!$A$7:$A$619,'OP IFG'!B520,'PE2017'!$O$7:$O$619)</f>
        <v>0</v>
      </c>
      <c r="Q530" s="70">
        <f t="shared" si="206"/>
        <v>0</v>
      </c>
      <c r="R530" s="75"/>
      <c r="S530" s="75"/>
    </row>
    <row r="531" spans="1:19" s="54" customFormat="1" ht="23.25" customHeight="1">
      <c r="A531" s="82"/>
      <c r="B531" s="66">
        <v>623</v>
      </c>
      <c r="C531" s="110" t="s">
        <v>603</v>
      </c>
      <c r="D531" s="111"/>
      <c r="E531" s="73">
        <f t="shared" ref="E531:Q531" si="207">SUM(E532:E545)</f>
        <v>0</v>
      </c>
      <c r="F531" s="73">
        <f t="shared" si="207"/>
        <v>0</v>
      </c>
      <c r="G531" s="73">
        <f t="shared" si="207"/>
        <v>0</v>
      </c>
      <c r="H531" s="73">
        <f t="shared" si="207"/>
        <v>0</v>
      </c>
      <c r="I531" s="73">
        <f t="shared" si="207"/>
        <v>0</v>
      </c>
      <c r="J531" s="73">
        <f t="shared" si="207"/>
        <v>0</v>
      </c>
      <c r="K531" s="73">
        <f t="shared" si="207"/>
        <v>0</v>
      </c>
      <c r="L531" s="73">
        <f t="shared" si="207"/>
        <v>0</v>
      </c>
      <c r="M531" s="73">
        <f t="shared" si="207"/>
        <v>0</v>
      </c>
      <c r="N531" s="73">
        <f t="shared" si="207"/>
        <v>0</v>
      </c>
      <c r="O531" s="73">
        <f t="shared" si="207"/>
        <v>0</v>
      </c>
      <c r="P531" s="73">
        <f t="shared" si="207"/>
        <v>0</v>
      </c>
      <c r="Q531" s="73">
        <f t="shared" si="207"/>
        <v>0</v>
      </c>
      <c r="R531" s="74"/>
      <c r="S531" s="74"/>
    </row>
    <row r="532" spans="1:19" ht="17.25" customHeight="1">
      <c r="B532" s="68">
        <v>62301</v>
      </c>
      <c r="C532" s="108" t="s">
        <v>528</v>
      </c>
      <c r="D532" s="109"/>
      <c r="E532" s="69">
        <f>SUMIF('PE2017'!$A$7:$A$619,'OP IFG'!B532,'PE2017'!$D$7:$D$619)</f>
        <v>0</v>
      </c>
      <c r="F532" s="69">
        <f>SUMIF('PE2017'!$A$7:$A$619,'OP IFG'!B532,'PE2017'!$E$7:$E$619)</f>
        <v>0</v>
      </c>
      <c r="G532" s="69">
        <f>SUMIF('PE2017'!$A$7:$A$619,'OP IFG'!B532,'PE2017'!$F$7:$F$619)</f>
        <v>0</v>
      </c>
      <c r="H532" s="69">
        <f>SUMIF('PE2017'!$A$7:$A$619,'OP IFG'!B532,'PE2017'!$G$7:$G$619)</f>
        <v>0</v>
      </c>
      <c r="I532" s="69">
        <f>SUMIF('PE2017'!$A$7:$A$619,'OP IFG'!B532,'PE2017'!$H$7:$H$619)</f>
        <v>0</v>
      </c>
      <c r="J532" s="69">
        <f>SUMIF('PE2017'!$A$7:$A$619,'OP IFG'!B532,'PE2017'!$I$7:$I$619)</f>
        <v>0</v>
      </c>
      <c r="K532" s="69">
        <f>SUMIF('PE2017'!$A$7:$A$619,'OP IFG'!B532,'PE2017'!$J$7:$J$619)</f>
        <v>0</v>
      </c>
      <c r="L532" s="69">
        <f>SUMIF('PE2017'!$A$7:$A$619,'OP IFG'!B532,'PE2017'!$K$7:$K$619)</f>
        <v>0</v>
      </c>
      <c r="M532" s="69">
        <f>SUMIF('PE2017'!$A$7:$A$619,'OP IFG'!B532,'PE2017'!$L$7:$L$619)</f>
        <v>0</v>
      </c>
      <c r="N532" s="69">
        <f>SUMIF('PE2017'!$A$7:$A$619,'OP IFG'!B532,'PE2017'!$M$7:$M$619)</f>
        <v>0</v>
      </c>
      <c r="O532" s="69">
        <f>SUMIF('PE2017'!$A$7:$A$619,'OP IFG'!B532,'PE2017'!N$7:$N$619)</f>
        <v>0</v>
      </c>
      <c r="P532" s="69">
        <f>SUMIF('PE2017'!$A$7:$A$619,'OP IFG'!B522,'PE2017'!$O$7:$O$619)</f>
        <v>0</v>
      </c>
      <c r="Q532" s="70">
        <f t="shared" ref="Q532:Q545" si="208">SUM(E532:P532)</f>
        <v>0</v>
      </c>
      <c r="R532" s="75"/>
      <c r="S532" s="75"/>
    </row>
    <row r="533" spans="1:19" ht="17.25" customHeight="1">
      <c r="B533" s="68">
        <v>62302</v>
      </c>
      <c r="C533" s="108" t="s">
        <v>529</v>
      </c>
      <c r="D533" s="109"/>
      <c r="E533" s="69">
        <f>SUMIF('PE2017'!$A$7:$A$619,'OP IFG'!B533,'PE2017'!$D$7:$D$619)</f>
        <v>0</v>
      </c>
      <c r="F533" s="69">
        <f>SUMIF('PE2017'!$A$7:$A$619,'OP IFG'!B533,'PE2017'!$E$7:$E$619)</f>
        <v>0</v>
      </c>
      <c r="G533" s="69">
        <f>SUMIF('PE2017'!$A$7:$A$619,'OP IFG'!B533,'PE2017'!$F$7:$F$619)</f>
        <v>0</v>
      </c>
      <c r="H533" s="69">
        <f>SUMIF('PE2017'!$A$7:$A$619,'OP IFG'!B533,'PE2017'!$G$7:$G$619)</f>
        <v>0</v>
      </c>
      <c r="I533" s="69">
        <f>SUMIF('PE2017'!$A$7:$A$619,'OP IFG'!B533,'PE2017'!$H$7:$H$619)</f>
        <v>0</v>
      </c>
      <c r="J533" s="69">
        <f>SUMIF('PE2017'!$A$7:$A$619,'OP IFG'!B533,'PE2017'!$I$7:$I$619)</f>
        <v>0</v>
      </c>
      <c r="K533" s="69">
        <f>SUMIF('PE2017'!$A$7:$A$619,'OP IFG'!B533,'PE2017'!$J$7:$J$619)</f>
        <v>0</v>
      </c>
      <c r="L533" s="69">
        <f>SUMIF('PE2017'!$A$7:$A$619,'OP IFG'!B533,'PE2017'!$K$7:$K$619)</f>
        <v>0</v>
      </c>
      <c r="M533" s="69">
        <f>SUMIF('PE2017'!$A$7:$A$619,'OP IFG'!B533,'PE2017'!$L$7:$L$619)</f>
        <v>0</v>
      </c>
      <c r="N533" s="69">
        <f>SUMIF('PE2017'!$A$7:$A$619,'OP IFG'!B533,'PE2017'!$M$7:$M$619)</f>
        <v>0</v>
      </c>
      <c r="O533" s="69">
        <f>SUMIF('PE2017'!$A$7:$A$619,'OP IFG'!B533,'PE2017'!N$7:$N$619)</f>
        <v>0</v>
      </c>
      <c r="P533" s="69">
        <f>SUMIF('PE2017'!$A$7:$A$619,'OP IFG'!B523,'PE2017'!$O$7:$O$619)</f>
        <v>0</v>
      </c>
      <c r="Q533" s="70">
        <f t="shared" si="208"/>
        <v>0</v>
      </c>
      <c r="R533" s="75"/>
      <c r="S533" s="75"/>
    </row>
    <row r="534" spans="1:19" ht="17.25" customHeight="1">
      <c r="B534" s="68">
        <v>62303</v>
      </c>
      <c r="C534" s="108" t="s">
        <v>530</v>
      </c>
      <c r="D534" s="109"/>
      <c r="E534" s="69">
        <f>SUMIF('PE2017'!$A$7:$A$619,'OP IFG'!B534,'PE2017'!$D$7:$D$619)</f>
        <v>0</v>
      </c>
      <c r="F534" s="69">
        <f>SUMIF('PE2017'!$A$7:$A$619,'OP IFG'!B534,'PE2017'!$E$7:$E$619)</f>
        <v>0</v>
      </c>
      <c r="G534" s="69">
        <f>SUMIF('PE2017'!$A$7:$A$619,'OP IFG'!B534,'PE2017'!$F$7:$F$619)</f>
        <v>0</v>
      </c>
      <c r="H534" s="69">
        <f>SUMIF('PE2017'!$A$7:$A$619,'OP IFG'!B534,'PE2017'!$G$7:$G$619)</f>
        <v>0</v>
      </c>
      <c r="I534" s="69">
        <f>SUMIF('PE2017'!$A$7:$A$619,'OP IFG'!B534,'PE2017'!$H$7:$H$619)</f>
        <v>0</v>
      </c>
      <c r="J534" s="69">
        <f>SUMIF('PE2017'!$A$7:$A$619,'OP IFG'!B534,'PE2017'!$I$7:$I$619)</f>
        <v>0</v>
      </c>
      <c r="K534" s="69">
        <f>SUMIF('PE2017'!$A$7:$A$619,'OP IFG'!B534,'PE2017'!$J$7:$J$619)</f>
        <v>0</v>
      </c>
      <c r="L534" s="69">
        <f>SUMIF('PE2017'!$A$7:$A$619,'OP IFG'!B534,'PE2017'!$K$7:$K$619)</f>
        <v>0</v>
      </c>
      <c r="M534" s="69">
        <f>SUMIF('PE2017'!$A$7:$A$619,'OP IFG'!B534,'PE2017'!$L$7:$L$619)</f>
        <v>0</v>
      </c>
      <c r="N534" s="69">
        <f>SUMIF('PE2017'!$A$7:$A$619,'OP IFG'!B534,'PE2017'!$M$7:$M$619)</f>
        <v>0</v>
      </c>
      <c r="O534" s="69">
        <f>SUMIF('PE2017'!$A$7:$A$619,'OP IFG'!B534,'PE2017'!N$7:$N$619)</f>
        <v>0</v>
      </c>
      <c r="P534" s="69">
        <f>SUMIF('PE2017'!$A$7:$A$619,'OP IFG'!B524,'PE2017'!$O$7:$O$619)</f>
        <v>0</v>
      </c>
      <c r="Q534" s="70">
        <f t="shared" si="208"/>
        <v>0</v>
      </c>
      <c r="R534" s="75"/>
      <c r="S534" s="75"/>
    </row>
    <row r="535" spans="1:19" ht="17.25" customHeight="1">
      <c r="B535" s="68">
        <v>62304</v>
      </c>
      <c r="C535" s="108" t="s">
        <v>531</v>
      </c>
      <c r="D535" s="109"/>
      <c r="E535" s="69">
        <f>SUMIF('PE2017'!$A$7:$A$619,'OP IFG'!B535,'PE2017'!$D$7:$D$619)</f>
        <v>0</v>
      </c>
      <c r="F535" s="69">
        <f>SUMIF('PE2017'!$A$7:$A$619,'OP IFG'!B535,'PE2017'!$E$7:$E$619)</f>
        <v>0</v>
      </c>
      <c r="G535" s="69">
        <f>SUMIF('PE2017'!$A$7:$A$619,'OP IFG'!B535,'PE2017'!$F$7:$F$619)</f>
        <v>0</v>
      </c>
      <c r="H535" s="69">
        <f>SUMIF('PE2017'!$A$7:$A$619,'OP IFG'!B535,'PE2017'!$G$7:$G$619)</f>
        <v>0</v>
      </c>
      <c r="I535" s="69">
        <f>SUMIF('PE2017'!$A$7:$A$619,'OP IFG'!B535,'PE2017'!$H$7:$H$619)</f>
        <v>0</v>
      </c>
      <c r="J535" s="69">
        <f>SUMIF('PE2017'!$A$7:$A$619,'OP IFG'!B535,'PE2017'!$I$7:$I$619)</f>
        <v>0</v>
      </c>
      <c r="K535" s="69">
        <f>SUMIF('PE2017'!$A$7:$A$619,'OP IFG'!B535,'PE2017'!$J$7:$J$619)</f>
        <v>0</v>
      </c>
      <c r="L535" s="69">
        <f>SUMIF('PE2017'!$A$7:$A$619,'OP IFG'!B535,'PE2017'!$K$7:$K$619)</f>
        <v>0</v>
      </c>
      <c r="M535" s="69">
        <f>SUMIF('PE2017'!$A$7:$A$619,'OP IFG'!B535,'PE2017'!$L$7:$L$619)</f>
        <v>0</v>
      </c>
      <c r="N535" s="69">
        <f>SUMIF('PE2017'!$A$7:$A$619,'OP IFG'!B535,'PE2017'!$M$7:$M$619)</f>
        <v>0</v>
      </c>
      <c r="O535" s="69">
        <f>SUMIF('PE2017'!$A$7:$A$619,'OP IFG'!B535,'PE2017'!N$7:$N$619)</f>
        <v>0</v>
      </c>
      <c r="P535" s="69">
        <f>SUMIF('PE2017'!$A$7:$A$619,'OP IFG'!B525,'PE2017'!$O$7:$O$619)</f>
        <v>0</v>
      </c>
      <c r="Q535" s="70">
        <f t="shared" si="208"/>
        <v>0</v>
      </c>
      <c r="R535" s="75"/>
      <c r="S535" s="75"/>
    </row>
    <row r="536" spans="1:19" ht="17.25" customHeight="1">
      <c r="B536" s="68">
        <v>62305</v>
      </c>
      <c r="C536" s="108" t="s">
        <v>532</v>
      </c>
      <c r="D536" s="109"/>
      <c r="E536" s="69">
        <f>SUMIF('PE2017'!$A$7:$A$619,'OP IFG'!B536,'PE2017'!$D$7:$D$619)</f>
        <v>0</v>
      </c>
      <c r="F536" s="69">
        <f>SUMIF('PE2017'!$A$7:$A$619,'OP IFG'!B536,'PE2017'!$E$7:$E$619)</f>
        <v>0</v>
      </c>
      <c r="G536" s="69">
        <f>SUMIF('PE2017'!$A$7:$A$619,'OP IFG'!B536,'PE2017'!$F$7:$F$619)</f>
        <v>0</v>
      </c>
      <c r="H536" s="69">
        <f>SUMIF('PE2017'!$A$7:$A$619,'OP IFG'!B536,'PE2017'!$G$7:$G$619)</f>
        <v>0</v>
      </c>
      <c r="I536" s="69">
        <f>SUMIF('PE2017'!$A$7:$A$619,'OP IFG'!B536,'PE2017'!$H$7:$H$619)</f>
        <v>0</v>
      </c>
      <c r="J536" s="69">
        <f>SUMIF('PE2017'!$A$7:$A$619,'OP IFG'!B536,'PE2017'!$I$7:$I$619)</f>
        <v>0</v>
      </c>
      <c r="K536" s="69">
        <f>SUMIF('PE2017'!$A$7:$A$619,'OP IFG'!B536,'PE2017'!$J$7:$J$619)</f>
        <v>0</v>
      </c>
      <c r="L536" s="69">
        <f>SUMIF('PE2017'!$A$7:$A$619,'OP IFG'!B536,'PE2017'!$K$7:$K$619)</f>
        <v>0</v>
      </c>
      <c r="M536" s="69">
        <f>SUMIF('PE2017'!$A$7:$A$619,'OP IFG'!B536,'PE2017'!$L$7:$L$619)</f>
        <v>0</v>
      </c>
      <c r="N536" s="69">
        <f>SUMIF('PE2017'!$A$7:$A$619,'OP IFG'!B536,'PE2017'!$M$7:$M$619)</f>
        <v>0</v>
      </c>
      <c r="O536" s="69">
        <f>SUMIF('PE2017'!$A$7:$A$619,'OP IFG'!B536,'PE2017'!N$7:$N$619)</f>
        <v>0</v>
      </c>
      <c r="P536" s="69">
        <f>SUMIF('PE2017'!$A$7:$A$619,'OP IFG'!B526,'PE2017'!$O$7:$O$619)</f>
        <v>0</v>
      </c>
      <c r="Q536" s="70">
        <f t="shared" si="208"/>
        <v>0</v>
      </c>
      <c r="R536" s="75"/>
      <c r="S536" s="75"/>
    </row>
    <row r="537" spans="1:19" ht="17.25" customHeight="1">
      <c r="B537" s="68">
        <v>62306</v>
      </c>
      <c r="C537" s="108" t="s">
        <v>604</v>
      </c>
      <c r="D537" s="109"/>
      <c r="E537" s="69">
        <f>SUMIF('PE2017'!$A$7:$A$619,'OP IFG'!B537,'PE2017'!$D$7:$D$619)</f>
        <v>0</v>
      </c>
      <c r="F537" s="69">
        <f>SUMIF('PE2017'!$A$7:$A$619,'OP IFG'!B537,'PE2017'!$E$7:$E$619)</f>
        <v>0</v>
      </c>
      <c r="G537" s="69">
        <f>SUMIF('PE2017'!$A$7:$A$619,'OP IFG'!B537,'PE2017'!$F$7:$F$619)</f>
        <v>0</v>
      </c>
      <c r="H537" s="69">
        <f>SUMIF('PE2017'!$A$7:$A$619,'OP IFG'!B537,'PE2017'!$G$7:$G$619)</f>
        <v>0</v>
      </c>
      <c r="I537" s="69">
        <f>SUMIF('PE2017'!$A$7:$A$619,'OP IFG'!B537,'PE2017'!$H$7:$H$619)</f>
        <v>0</v>
      </c>
      <c r="J537" s="69">
        <f>SUMIF('PE2017'!$A$7:$A$619,'OP IFG'!B537,'PE2017'!$I$7:$I$619)</f>
        <v>0</v>
      </c>
      <c r="K537" s="69">
        <f>SUMIF('PE2017'!$A$7:$A$619,'OP IFG'!B537,'PE2017'!$J$7:$J$619)</f>
        <v>0</v>
      </c>
      <c r="L537" s="69">
        <f>SUMIF('PE2017'!$A$7:$A$619,'OP IFG'!B537,'PE2017'!$K$7:$K$619)</f>
        <v>0</v>
      </c>
      <c r="M537" s="69">
        <f>SUMIF('PE2017'!$A$7:$A$619,'OP IFG'!B537,'PE2017'!$L$7:$L$619)</f>
        <v>0</v>
      </c>
      <c r="N537" s="69">
        <f>SUMIF('PE2017'!$A$7:$A$619,'OP IFG'!B537,'PE2017'!$M$7:$M$619)</f>
        <v>0</v>
      </c>
      <c r="O537" s="69">
        <f>SUMIF('PE2017'!$A$7:$A$619,'OP IFG'!B537,'PE2017'!N$7:$N$619)</f>
        <v>0</v>
      </c>
      <c r="P537" s="69">
        <f>SUMIF('PE2017'!$A$7:$A$619,'OP IFG'!B527,'PE2017'!$O$7:$O$619)</f>
        <v>0</v>
      </c>
      <c r="Q537" s="70">
        <f t="shared" si="208"/>
        <v>0</v>
      </c>
      <c r="R537" s="75"/>
      <c r="S537" s="75"/>
    </row>
    <row r="538" spans="1:19" ht="17.25" customHeight="1">
      <c r="B538" s="68">
        <v>62307</v>
      </c>
      <c r="C538" s="108" t="s">
        <v>605</v>
      </c>
      <c r="D538" s="109"/>
      <c r="E538" s="69">
        <f>SUMIF('PE2017'!$A$7:$A$619,'OP IFG'!B538,'PE2017'!$D$7:$D$619)</f>
        <v>0</v>
      </c>
      <c r="F538" s="69">
        <f>SUMIF('PE2017'!$A$7:$A$619,'OP IFG'!B538,'PE2017'!$E$7:$E$619)</f>
        <v>0</v>
      </c>
      <c r="G538" s="69">
        <f>SUMIF('PE2017'!$A$7:$A$619,'OP IFG'!B538,'PE2017'!$F$7:$F$619)</f>
        <v>0</v>
      </c>
      <c r="H538" s="69">
        <f>SUMIF('PE2017'!$A$7:$A$619,'OP IFG'!B538,'PE2017'!$G$7:$G$619)</f>
        <v>0</v>
      </c>
      <c r="I538" s="69">
        <f>SUMIF('PE2017'!$A$7:$A$619,'OP IFG'!B538,'PE2017'!$H$7:$H$619)</f>
        <v>0</v>
      </c>
      <c r="J538" s="69">
        <f>SUMIF('PE2017'!$A$7:$A$619,'OP IFG'!B538,'PE2017'!$I$7:$I$619)</f>
        <v>0</v>
      </c>
      <c r="K538" s="69">
        <f>SUMIF('PE2017'!$A$7:$A$619,'OP IFG'!B538,'PE2017'!$J$7:$J$619)</f>
        <v>0</v>
      </c>
      <c r="L538" s="69">
        <f>SUMIF('PE2017'!$A$7:$A$619,'OP IFG'!B538,'PE2017'!$K$7:$K$619)</f>
        <v>0</v>
      </c>
      <c r="M538" s="69">
        <f>SUMIF('PE2017'!$A$7:$A$619,'OP IFG'!B538,'PE2017'!$L$7:$L$619)</f>
        <v>0</v>
      </c>
      <c r="N538" s="69">
        <f>SUMIF('PE2017'!$A$7:$A$619,'OP IFG'!B538,'PE2017'!$M$7:$M$619)</f>
        <v>0</v>
      </c>
      <c r="O538" s="69">
        <f>SUMIF('PE2017'!$A$7:$A$619,'OP IFG'!B538,'PE2017'!N$7:$N$619)</f>
        <v>0</v>
      </c>
      <c r="P538" s="69">
        <f>SUMIF('PE2017'!$A$7:$A$619,'OP IFG'!B528,'PE2017'!$O$7:$O$619)</f>
        <v>0</v>
      </c>
      <c r="Q538" s="70">
        <f t="shared" si="208"/>
        <v>0</v>
      </c>
      <c r="R538" s="75"/>
      <c r="S538" s="75"/>
    </row>
    <row r="539" spans="1:19" ht="17.25" customHeight="1">
      <c r="B539" s="68">
        <v>62308</v>
      </c>
      <c r="C539" s="108" t="s">
        <v>535</v>
      </c>
      <c r="D539" s="109"/>
      <c r="E539" s="69">
        <f>SUMIF('PE2017'!$A$7:$A$619,'OP IFG'!B539,'PE2017'!$D$7:$D$619)</f>
        <v>0</v>
      </c>
      <c r="F539" s="69">
        <f>SUMIF('PE2017'!$A$7:$A$619,'OP IFG'!B539,'PE2017'!$E$7:$E$619)</f>
        <v>0</v>
      </c>
      <c r="G539" s="69">
        <f>SUMIF('PE2017'!$A$7:$A$619,'OP IFG'!B539,'PE2017'!$F$7:$F$619)</f>
        <v>0</v>
      </c>
      <c r="H539" s="69">
        <f>SUMIF('PE2017'!$A$7:$A$619,'OP IFG'!B539,'PE2017'!$G$7:$G$619)</f>
        <v>0</v>
      </c>
      <c r="I539" s="69">
        <f>SUMIF('PE2017'!$A$7:$A$619,'OP IFG'!B539,'PE2017'!$H$7:$H$619)</f>
        <v>0</v>
      </c>
      <c r="J539" s="69">
        <f>SUMIF('PE2017'!$A$7:$A$619,'OP IFG'!B539,'PE2017'!$I$7:$I$619)</f>
        <v>0</v>
      </c>
      <c r="K539" s="69">
        <f>SUMIF('PE2017'!$A$7:$A$619,'OP IFG'!B539,'PE2017'!$J$7:$J$619)</f>
        <v>0</v>
      </c>
      <c r="L539" s="69">
        <f>SUMIF('PE2017'!$A$7:$A$619,'OP IFG'!B539,'PE2017'!$K$7:$K$619)</f>
        <v>0</v>
      </c>
      <c r="M539" s="69">
        <f>SUMIF('PE2017'!$A$7:$A$619,'OP IFG'!B539,'PE2017'!$L$7:$L$619)</f>
        <v>0</v>
      </c>
      <c r="N539" s="69">
        <f>SUMIF('PE2017'!$A$7:$A$619,'OP IFG'!B539,'PE2017'!$M$7:$M$619)</f>
        <v>0</v>
      </c>
      <c r="O539" s="69">
        <f>SUMIF('PE2017'!$A$7:$A$619,'OP IFG'!B539,'PE2017'!N$7:$N$619)</f>
        <v>0</v>
      </c>
      <c r="P539" s="69">
        <f>SUMIF('PE2017'!$A$7:$A$619,'OP IFG'!B529,'PE2017'!$O$7:$O$619)</f>
        <v>0</v>
      </c>
      <c r="Q539" s="70">
        <f t="shared" si="208"/>
        <v>0</v>
      </c>
      <c r="R539" s="75"/>
      <c r="S539" s="75"/>
    </row>
    <row r="540" spans="1:19" ht="17.25" customHeight="1">
      <c r="B540" s="68">
        <v>62309</v>
      </c>
      <c r="C540" s="108" t="s">
        <v>531</v>
      </c>
      <c r="D540" s="109"/>
      <c r="E540" s="69">
        <f>SUMIF('PE2017'!$A$7:$A$619,'OP IFG'!B540,'PE2017'!$D$7:$D$619)</f>
        <v>0</v>
      </c>
      <c r="F540" s="69">
        <f>SUMIF('PE2017'!$A$7:$A$619,'OP IFG'!B540,'PE2017'!$E$7:$E$619)</f>
        <v>0</v>
      </c>
      <c r="G540" s="69">
        <f>SUMIF('PE2017'!$A$7:$A$619,'OP IFG'!B540,'PE2017'!$F$7:$F$619)</f>
        <v>0</v>
      </c>
      <c r="H540" s="69">
        <f>SUMIF('PE2017'!$A$7:$A$619,'OP IFG'!B540,'PE2017'!$G$7:$G$619)</f>
        <v>0</v>
      </c>
      <c r="I540" s="69">
        <f>SUMIF('PE2017'!$A$7:$A$619,'OP IFG'!B540,'PE2017'!$H$7:$H$619)</f>
        <v>0</v>
      </c>
      <c r="J540" s="69">
        <f>SUMIF('PE2017'!$A$7:$A$619,'OP IFG'!B540,'PE2017'!$I$7:$I$619)</f>
        <v>0</v>
      </c>
      <c r="K540" s="69">
        <f>SUMIF('PE2017'!$A$7:$A$619,'OP IFG'!B540,'PE2017'!$J$7:$J$619)</f>
        <v>0</v>
      </c>
      <c r="L540" s="69">
        <f>SUMIF('PE2017'!$A$7:$A$619,'OP IFG'!B540,'PE2017'!$K$7:$K$619)</f>
        <v>0</v>
      </c>
      <c r="M540" s="69">
        <f>SUMIF('PE2017'!$A$7:$A$619,'OP IFG'!B540,'PE2017'!$L$7:$L$619)</f>
        <v>0</v>
      </c>
      <c r="N540" s="69">
        <f>SUMIF('PE2017'!$A$7:$A$619,'OP IFG'!B540,'PE2017'!$M$7:$M$619)</f>
        <v>0</v>
      </c>
      <c r="O540" s="69">
        <f>SUMIF('PE2017'!$A$7:$A$619,'OP IFG'!B540,'PE2017'!N$7:$N$619)</f>
        <v>0</v>
      </c>
      <c r="P540" s="69">
        <f>SUMIF('PE2017'!$A$7:$A$619,'OP IFG'!B530,'PE2017'!$O$7:$O$619)</f>
        <v>0</v>
      </c>
      <c r="Q540" s="70">
        <f t="shared" si="208"/>
        <v>0</v>
      </c>
      <c r="R540" s="75"/>
      <c r="S540" s="75"/>
    </row>
    <row r="541" spans="1:19" ht="17.25" customHeight="1">
      <c r="B541" s="68">
        <v>62310</v>
      </c>
      <c r="C541" s="108" t="s">
        <v>536</v>
      </c>
      <c r="D541" s="109"/>
      <c r="E541" s="69">
        <f>SUMIF('PE2017'!$A$7:$A$619,'OP IFG'!B541,'PE2017'!$D$7:$D$619)</f>
        <v>0</v>
      </c>
      <c r="F541" s="69">
        <f>SUMIF('PE2017'!$A$7:$A$619,'OP IFG'!B541,'PE2017'!$E$7:$E$619)</f>
        <v>0</v>
      </c>
      <c r="G541" s="69">
        <f>SUMIF('PE2017'!$A$7:$A$619,'OP IFG'!B541,'PE2017'!$F$7:$F$619)</f>
        <v>0</v>
      </c>
      <c r="H541" s="69">
        <f>SUMIF('PE2017'!$A$7:$A$619,'OP IFG'!B541,'PE2017'!$G$7:$G$619)</f>
        <v>0</v>
      </c>
      <c r="I541" s="69">
        <f>SUMIF('PE2017'!$A$7:$A$619,'OP IFG'!B541,'PE2017'!$H$7:$H$619)</f>
        <v>0</v>
      </c>
      <c r="J541" s="69">
        <f>SUMIF('PE2017'!$A$7:$A$619,'OP IFG'!B541,'PE2017'!$I$7:$I$619)</f>
        <v>0</v>
      </c>
      <c r="K541" s="69">
        <f>SUMIF('PE2017'!$A$7:$A$619,'OP IFG'!B541,'PE2017'!$J$7:$J$619)</f>
        <v>0</v>
      </c>
      <c r="L541" s="69">
        <f>SUMIF('PE2017'!$A$7:$A$619,'OP IFG'!B541,'PE2017'!$K$7:$K$619)</f>
        <v>0</v>
      </c>
      <c r="M541" s="69">
        <f>SUMIF('PE2017'!$A$7:$A$619,'OP IFG'!B541,'PE2017'!$L$7:$L$619)</f>
        <v>0</v>
      </c>
      <c r="N541" s="69">
        <f>SUMIF('PE2017'!$A$7:$A$619,'OP IFG'!B541,'PE2017'!$M$7:$M$619)</f>
        <v>0</v>
      </c>
      <c r="O541" s="69">
        <f>SUMIF('PE2017'!$A$7:$A$619,'OP IFG'!B541,'PE2017'!N$7:$N$619)</f>
        <v>0</v>
      </c>
      <c r="P541" s="69">
        <f>SUMIF('PE2017'!$A$7:$A$619,'OP IFG'!B531,'PE2017'!$O$7:$O$619)</f>
        <v>0</v>
      </c>
      <c r="Q541" s="70">
        <f t="shared" si="208"/>
        <v>0</v>
      </c>
      <c r="R541" s="75"/>
      <c r="S541" s="75"/>
    </row>
    <row r="542" spans="1:19" ht="17.25" customHeight="1">
      <c r="B542" s="68">
        <v>62311</v>
      </c>
      <c r="C542" s="108" t="s">
        <v>537</v>
      </c>
      <c r="D542" s="109"/>
      <c r="E542" s="69">
        <f>SUMIF('PE2017'!$A$7:$A$619,'OP IFG'!B542,'PE2017'!$D$7:$D$619)</f>
        <v>0</v>
      </c>
      <c r="F542" s="69">
        <f>SUMIF('PE2017'!$A$7:$A$619,'OP IFG'!B542,'PE2017'!$E$7:$E$619)</f>
        <v>0</v>
      </c>
      <c r="G542" s="69">
        <f>SUMIF('PE2017'!$A$7:$A$619,'OP IFG'!B542,'PE2017'!$F$7:$F$619)</f>
        <v>0</v>
      </c>
      <c r="H542" s="69">
        <f>SUMIF('PE2017'!$A$7:$A$619,'OP IFG'!B542,'PE2017'!$G$7:$G$619)</f>
        <v>0</v>
      </c>
      <c r="I542" s="69">
        <f>SUMIF('PE2017'!$A$7:$A$619,'OP IFG'!B542,'PE2017'!$H$7:$H$619)</f>
        <v>0</v>
      </c>
      <c r="J542" s="69">
        <f>SUMIF('PE2017'!$A$7:$A$619,'OP IFG'!B542,'PE2017'!$I$7:$I$619)</f>
        <v>0</v>
      </c>
      <c r="K542" s="69">
        <f>SUMIF('PE2017'!$A$7:$A$619,'OP IFG'!B542,'PE2017'!$J$7:$J$619)</f>
        <v>0</v>
      </c>
      <c r="L542" s="69">
        <f>SUMIF('PE2017'!$A$7:$A$619,'OP IFG'!B542,'PE2017'!$K$7:$K$619)</f>
        <v>0</v>
      </c>
      <c r="M542" s="69">
        <f>SUMIF('PE2017'!$A$7:$A$619,'OP IFG'!B542,'PE2017'!$L$7:$L$619)</f>
        <v>0</v>
      </c>
      <c r="N542" s="69">
        <f>SUMIF('PE2017'!$A$7:$A$619,'OP IFG'!B542,'PE2017'!$M$7:$M$619)</f>
        <v>0</v>
      </c>
      <c r="O542" s="69">
        <f>SUMIF('PE2017'!$A$7:$A$619,'OP IFG'!B542,'PE2017'!N$7:$N$619)</f>
        <v>0</v>
      </c>
      <c r="P542" s="69">
        <f>SUMIF('PE2017'!$A$7:$A$619,'OP IFG'!B532,'PE2017'!$O$7:$O$619)</f>
        <v>0</v>
      </c>
      <c r="Q542" s="70">
        <f t="shared" si="208"/>
        <v>0</v>
      </c>
      <c r="R542" s="75"/>
      <c r="S542" s="75"/>
    </row>
    <row r="543" spans="1:19" ht="17.25" customHeight="1">
      <c r="B543" s="68">
        <v>62312</v>
      </c>
      <c r="C543" s="108" t="s">
        <v>538</v>
      </c>
      <c r="D543" s="109"/>
      <c r="E543" s="69">
        <f>SUMIF('PE2017'!$A$7:$A$619,'OP IFG'!B543,'PE2017'!$D$7:$D$619)</f>
        <v>0</v>
      </c>
      <c r="F543" s="69">
        <f>SUMIF('PE2017'!$A$7:$A$619,'OP IFG'!B543,'PE2017'!$E$7:$E$619)</f>
        <v>0</v>
      </c>
      <c r="G543" s="69">
        <f>SUMIF('PE2017'!$A$7:$A$619,'OP IFG'!B543,'PE2017'!$F$7:$F$619)</f>
        <v>0</v>
      </c>
      <c r="H543" s="69">
        <f>SUMIF('PE2017'!$A$7:$A$619,'OP IFG'!B543,'PE2017'!$G$7:$G$619)</f>
        <v>0</v>
      </c>
      <c r="I543" s="69">
        <f>SUMIF('PE2017'!$A$7:$A$619,'OP IFG'!B543,'PE2017'!$H$7:$H$619)</f>
        <v>0</v>
      </c>
      <c r="J543" s="69">
        <f>SUMIF('PE2017'!$A$7:$A$619,'OP IFG'!B543,'PE2017'!$I$7:$I$619)</f>
        <v>0</v>
      </c>
      <c r="K543" s="69">
        <f>SUMIF('PE2017'!$A$7:$A$619,'OP IFG'!B543,'PE2017'!$J$7:$J$619)</f>
        <v>0</v>
      </c>
      <c r="L543" s="69">
        <f>SUMIF('PE2017'!$A$7:$A$619,'OP IFG'!B543,'PE2017'!$K$7:$K$619)</f>
        <v>0</v>
      </c>
      <c r="M543" s="69">
        <f>SUMIF('PE2017'!$A$7:$A$619,'OP IFG'!B543,'PE2017'!$L$7:$L$619)</f>
        <v>0</v>
      </c>
      <c r="N543" s="69">
        <f>SUMIF('PE2017'!$A$7:$A$619,'OP IFG'!B543,'PE2017'!$M$7:$M$619)</f>
        <v>0</v>
      </c>
      <c r="O543" s="69">
        <f>SUMIF('PE2017'!$A$7:$A$619,'OP IFG'!B543,'PE2017'!N$7:$N$619)</f>
        <v>0</v>
      </c>
      <c r="P543" s="69">
        <f>SUMIF('PE2017'!$A$7:$A$619,'OP IFG'!B533,'PE2017'!$O$7:$O$619)</f>
        <v>0</v>
      </c>
      <c r="Q543" s="70">
        <f t="shared" si="208"/>
        <v>0</v>
      </c>
      <c r="R543" s="75"/>
      <c r="S543" s="75"/>
    </row>
    <row r="544" spans="1:19" ht="17.25" customHeight="1">
      <c r="B544" s="68" t="s">
        <v>606</v>
      </c>
      <c r="C544" s="108" t="s">
        <v>524</v>
      </c>
      <c r="D544" s="109"/>
      <c r="E544" s="69">
        <f>SUMIF('PE2017'!$A$7:$A$619,'OP IFG'!B544,'PE2017'!$D$7:$D$619)</f>
        <v>0</v>
      </c>
      <c r="F544" s="69">
        <f>SUMIF('PE2017'!$A$7:$A$619,'OP IFG'!B544,'PE2017'!$E$7:$E$619)</f>
        <v>0</v>
      </c>
      <c r="G544" s="69">
        <f>SUMIF('PE2017'!$A$7:$A$619,'OP IFG'!B544,'PE2017'!$F$7:$F$619)</f>
        <v>0</v>
      </c>
      <c r="H544" s="69">
        <f>SUMIF('PE2017'!$A$7:$A$619,'OP IFG'!B544,'PE2017'!$G$7:$G$619)</f>
        <v>0</v>
      </c>
      <c r="I544" s="69">
        <f>SUMIF('PE2017'!$A$7:$A$619,'OP IFG'!B544,'PE2017'!$H$7:$H$619)</f>
        <v>0</v>
      </c>
      <c r="J544" s="69">
        <f>SUMIF('PE2017'!$A$7:$A$619,'OP IFG'!B544,'PE2017'!$I$7:$I$619)</f>
        <v>0</v>
      </c>
      <c r="K544" s="69">
        <f>SUMIF('PE2017'!$A$7:$A$619,'OP IFG'!B544,'PE2017'!$J$7:$J$619)</f>
        <v>0</v>
      </c>
      <c r="L544" s="69">
        <f>SUMIF('PE2017'!$A$7:$A$619,'OP IFG'!B544,'PE2017'!$K$7:$K$619)</f>
        <v>0</v>
      </c>
      <c r="M544" s="69">
        <f>SUMIF('PE2017'!$A$7:$A$619,'OP IFG'!B544,'PE2017'!$L$7:$L$619)</f>
        <v>0</v>
      </c>
      <c r="N544" s="69">
        <f>SUMIF('PE2017'!$A$7:$A$619,'OP IFG'!B544,'PE2017'!$M$7:$M$619)</f>
        <v>0</v>
      </c>
      <c r="O544" s="69">
        <f>SUMIF('PE2017'!$A$7:$A$619,'OP IFG'!B544,'PE2017'!N$7:$N$619)</f>
        <v>0</v>
      </c>
      <c r="P544" s="69">
        <f>SUMIF('PE2017'!$A$7:$A$619,'OP IFG'!B534,'PE2017'!$O$7:$O$619)</f>
        <v>0</v>
      </c>
      <c r="Q544" s="70">
        <f t="shared" si="208"/>
        <v>0</v>
      </c>
      <c r="R544" s="75"/>
      <c r="S544" s="75"/>
    </row>
    <row r="545" spans="1:19" ht="17.25" customHeight="1">
      <c r="B545" s="68" t="s">
        <v>607</v>
      </c>
      <c r="C545" s="108" t="s">
        <v>526</v>
      </c>
      <c r="D545" s="109"/>
      <c r="E545" s="69">
        <f>SUMIF('PE2017'!$A$7:$A$619,'OP IFG'!B545,'PE2017'!$D$7:$D$619)</f>
        <v>0</v>
      </c>
      <c r="F545" s="69">
        <f>SUMIF('PE2017'!$A$7:$A$619,'OP IFG'!B545,'PE2017'!$E$7:$E$619)</f>
        <v>0</v>
      </c>
      <c r="G545" s="69">
        <f>SUMIF('PE2017'!$A$7:$A$619,'OP IFG'!B545,'PE2017'!$F$7:$F$619)</f>
        <v>0</v>
      </c>
      <c r="H545" s="69">
        <f>SUMIF('PE2017'!$A$7:$A$619,'OP IFG'!B545,'PE2017'!$G$7:$G$619)</f>
        <v>0</v>
      </c>
      <c r="I545" s="69">
        <f>SUMIF('PE2017'!$A$7:$A$619,'OP IFG'!B545,'PE2017'!$H$7:$H$619)</f>
        <v>0</v>
      </c>
      <c r="J545" s="69">
        <f>SUMIF('PE2017'!$A$7:$A$619,'OP IFG'!B545,'PE2017'!$I$7:$I$619)</f>
        <v>0</v>
      </c>
      <c r="K545" s="69">
        <f>SUMIF('PE2017'!$A$7:$A$619,'OP IFG'!B545,'PE2017'!$J$7:$J$619)</f>
        <v>0</v>
      </c>
      <c r="L545" s="69">
        <f>SUMIF('PE2017'!$A$7:$A$619,'OP IFG'!B545,'PE2017'!$K$7:$K$619)</f>
        <v>0</v>
      </c>
      <c r="M545" s="69">
        <f>SUMIF('PE2017'!$A$7:$A$619,'OP IFG'!B545,'PE2017'!$L$7:$L$619)</f>
        <v>0</v>
      </c>
      <c r="N545" s="69">
        <f>SUMIF('PE2017'!$A$7:$A$619,'OP IFG'!B545,'PE2017'!$M$7:$M$619)</f>
        <v>0</v>
      </c>
      <c r="O545" s="69">
        <f>SUMIF('PE2017'!$A$7:$A$619,'OP IFG'!B545,'PE2017'!N$7:$N$619)</f>
        <v>0</v>
      </c>
      <c r="P545" s="69">
        <f>SUMIF('PE2017'!$A$7:$A$619,'OP IFG'!B535,'PE2017'!$O$7:$O$619)</f>
        <v>0</v>
      </c>
      <c r="Q545" s="70">
        <f t="shared" si="208"/>
        <v>0</v>
      </c>
      <c r="R545" s="75"/>
      <c r="S545" s="75"/>
    </row>
    <row r="546" spans="1:19" s="54" customFormat="1" ht="17.25" customHeight="1">
      <c r="A546" s="82"/>
      <c r="B546" s="66">
        <v>624</v>
      </c>
      <c r="C546" s="110" t="s">
        <v>541</v>
      </c>
      <c r="D546" s="111"/>
      <c r="E546" s="73">
        <f t="shared" ref="E546:Q546" si="209">SUM(E547:E566)</f>
        <v>0</v>
      </c>
      <c r="F546" s="73">
        <f t="shared" si="209"/>
        <v>0</v>
      </c>
      <c r="G546" s="73">
        <f t="shared" si="209"/>
        <v>0</v>
      </c>
      <c r="H546" s="73">
        <f t="shared" si="209"/>
        <v>0</v>
      </c>
      <c r="I546" s="73">
        <f t="shared" si="209"/>
        <v>0</v>
      </c>
      <c r="J546" s="73">
        <f t="shared" si="209"/>
        <v>0</v>
      </c>
      <c r="K546" s="73">
        <f t="shared" si="209"/>
        <v>0</v>
      </c>
      <c r="L546" s="73">
        <f t="shared" si="209"/>
        <v>0</v>
      </c>
      <c r="M546" s="73">
        <f t="shared" si="209"/>
        <v>0</v>
      </c>
      <c r="N546" s="73">
        <f t="shared" si="209"/>
        <v>0</v>
      </c>
      <c r="O546" s="73">
        <f t="shared" si="209"/>
        <v>0</v>
      </c>
      <c r="P546" s="73">
        <f t="shared" si="209"/>
        <v>0</v>
      </c>
      <c r="Q546" s="73">
        <f t="shared" si="209"/>
        <v>0</v>
      </c>
      <c r="R546" s="74"/>
      <c r="S546" s="74"/>
    </row>
    <row r="547" spans="1:19" ht="17.25" customHeight="1">
      <c r="B547" s="68">
        <v>62401</v>
      </c>
      <c r="C547" s="108" t="s">
        <v>502</v>
      </c>
      <c r="D547" s="109"/>
      <c r="E547" s="69">
        <f>SUMIF('PE2017'!$A$7:$A$619,'OP IFG'!B547,'PE2017'!$D$7:$D$619)</f>
        <v>0</v>
      </c>
      <c r="F547" s="69">
        <f>SUMIF('PE2017'!$A$7:$A$619,'OP IFG'!B547,'PE2017'!$E$7:$E$619)</f>
        <v>0</v>
      </c>
      <c r="G547" s="69">
        <f>SUMIF('PE2017'!$A$7:$A$619,'OP IFG'!B547,'PE2017'!$F$7:$F$619)</f>
        <v>0</v>
      </c>
      <c r="H547" s="69">
        <f>SUMIF('PE2017'!$A$7:$A$619,'OP IFG'!B547,'PE2017'!$G$7:$G$619)</f>
        <v>0</v>
      </c>
      <c r="I547" s="69">
        <f>SUMIF('PE2017'!$A$7:$A$619,'OP IFG'!B547,'PE2017'!$H$7:$H$619)</f>
        <v>0</v>
      </c>
      <c r="J547" s="69">
        <f>SUMIF('PE2017'!$A$7:$A$619,'OP IFG'!B547,'PE2017'!$I$7:$I$619)</f>
        <v>0</v>
      </c>
      <c r="K547" s="69">
        <f>SUMIF('PE2017'!$A$7:$A$619,'OP IFG'!B547,'PE2017'!$J$7:$J$619)</f>
        <v>0</v>
      </c>
      <c r="L547" s="69">
        <f>SUMIF('PE2017'!$A$7:$A$619,'OP IFG'!B547,'PE2017'!$K$7:$K$619)</f>
        <v>0</v>
      </c>
      <c r="M547" s="69">
        <f>SUMIF('PE2017'!$A$7:$A$619,'OP IFG'!B547,'PE2017'!$L$7:$L$619)</f>
        <v>0</v>
      </c>
      <c r="N547" s="69">
        <f>SUMIF('PE2017'!$A$7:$A$619,'OP IFG'!B547,'PE2017'!$M$7:$M$619)</f>
        <v>0</v>
      </c>
      <c r="O547" s="69">
        <f>SUMIF('PE2017'!$A$7:$A$619,'OP IFG'!B547,'PE2017'!N$7:$N$619)</f>
        <v>0</v>
      </c>
      <c r="P547" s="69">
        <f>SUMIF('PE2017'!$A$7:$A$619,'OP IFG'!B537,'PE2017'!$O$7:$O$619)</f>
        <v>0</v>
      </c>
      <c r="Q547" s="70">
        <f t="shared" ref="Q547:Q566" si="210">SUM(E547:P547)</f>
        <v>0</v>
      </c>
      <c r="R547" s="75"/>
      <c r="S547" s="75"/>
    </row>
    <row r="548" spans="1:19" ht="17.25" customHeight="1">
      <c r="B548" s="68">
        <v>62402</v>
      </c>
      <c r="C548" s="108" t="s">
        <v>503</v>
      </c>
      <c r="D548" s="109"/>
      <c r="E548" s="69">
        <f>SUMIF('PE2017'!$A$7:$A$619,'OP IFG'!B548,'PE2017'!$D$7:$D$619)</f>
        <v>0</v>
      </c>
      <c r="F548" s="69">
        <f>SUMIF('PE2017'!$A$7:$A$619,'OP IFG'!B548,'PE2017'!$E$7:$E$619)</f>
        <v>0</v>
      </c>
      <c r="G548" s="69">
        <f>SUMIF('PE2017'!$A$7:$A$619,'OP IFG'!B548,'PE2017'!$F$7:$F$619)</f>
        <v>0</v>
      </c>
      <c r="H548" s="69">
        <f>SUMIF('PE2017'!$A$7:$A$619,'OP IFG'!B548,'PE2017'!$G$7:$G$619)</f>
        <v>0</v>
      </c>
      <c r="I548" s="69">
        <f>SUMIF('PE2017'!$A$7:$A$619,'OP IFG'!B548,'PE2017'!$H$7:$H$619)</f>
        <v>0</v>
      </c>
      <c r="J548" s="69">
        <f>SUMIF('PE2017'!$A$7:$A$619,'OP IFG'!B548,'PE2017'!$I$7:$I$619)</f>
        <v>0</v>
      </c>
      <c r="K548" s="69">
        <f>SUMIF('PE2017'!$A$7:$A$619,'OP IFG'!B548,'PE2017'!$J$7:$J$619)</f>
        <v>0</v>
      </c>
      <c r="L548" s="69">
        <f>SUMIF('PE2017'!$A$7:$A$619,'OP IFG'!B548,'PE2017'!$K$7:$K$619)</f>
        <v>0</v>
      </c>
      <c r="M548" s="69">
        <f>SUMIF('PE2017'!$A$7:$A$619,'OP IFG'!B548,'PE2017'!$L$7:$L$619)</f>
        <v>0</v>
      </c>
      <c r="N548" s="69">
        <f>SUMIF('PE2017'!$A$7:$A$619,'OP IFG'!B548,'PE2017'!$M$7:$M$619)</f>
        <v>0</v>
      </c>
      <c r="O548" s="69">
        <f>SUMIF('PE2017'!$A$7:$A$619,'OP IFG'!B548,'PE2017'!N$7:$N$619)</f>
        <v>0</v>
      </c>
      <c r="P548" s="69">
        <f>SUMIF('PE2017'!$A$7:$A$619,'OP IFG'!B538,'PE2017'!$O$7:$O$619)</f>
        <v>0</v>
      </c>
      <c r="Q548" s="70">
        <f t="shared" si="210"/>
        <v>0</v>
      </c>
      <c r="R548" s="75"/>
      <c r="S548" s="75"/>
    </row>
    <row r="549" spans="1:19" ht="17.25" customHeight="1">
      <c r="B549" s="68">
        <v>62403</v>
      </c>
      <c r="C549" s="108" t="s">
        <v>504</v>
      </c>
      <c r="D549" s="109"/>
      <c r="E549" s="69">
        <f>SUMIF('PE2017'!$A$7:$A$619,'OP IFG'!B549,'PE2017'!$D$7:$D$619)</f>
        <v>0</v>
      </c>
      <c r="F549" s="69">
        <f>SUMIF('PE2017'!$A$7:$A$619,'OP IFG'!B549,'PE2017'!$E$7:$E$619)</f>
        <v>0</v>
      </c>
      <c r="G549" s="69">
        <f>SUMIF('PE2017'!$A$7:$A$619,'OP IFG'!B549,'PE2017'!$F$7:$F$619)</f>
        <v>0</v>
      </c>
      <c r="H549" s="69">
        <f>SUMIF('PE2017'!$A$7:$A$619,'OP IFG'!B549,'PE2017'!$G$7:$G$619)</f>
        <v>0</v>
      </c>
      <c r="I549" s="69">
        <f>SUMIF('PE2017'!$A$7:$A$619,'OP IFG'!B549,'PE2017'!$H$7:$H$619)</f>
        <v>0</v>
      </c>
      <c r="J549" s="69">
        <f>SUMIF('PE2017'!$A$7:$A$619,'OP IFG'!B549,'PE2017'!$I$7:$I$619)</f>
        <v>0</v>
      </c>
      <c r="K549" s="69">
        <f>SUMIF('PE2017'!$A$7:$A$619,'OP IFG'!B549,'PE2017'!$J$7:$J$619)</f>
        <v>0</v>
      </c>
      <c r="L549" s="69">
        <f>SUMIF('PE2017'!$A$7:$A$619,'OP IFG'!B549,'PE2017'!$K$7:$K$619)</f>
        <v>0</v>
      </c>
      <c r="M549" s="69">
        <f>SUMIF('PE2017'!$A$7:$A$619,'OP IFG'!B549,'PE2017'!$L$7:$L$619)</f>
        <v>0</v>
      </c>
      <c r="N549" s="69">
        <f>SUMIF('PE2017'!$A$7:$A$619,'OP IFG'!B549,'PE2017'!$M$7:$M$619)</f>
        <v>0</v>
      </c>
      <c r="O549" s="69">
        <f>SUMIF('PE2017'!$A$7:$A$619,'OP IFG'!B549,'PE2017'!N$7:$N$619)</f>
        <v>0</v>
      </c>
      <c r="P549" s="69">
        <f>SUMIF('PE2017'!$A$7:$A$619,'OP IFG'!B539,'PE2017'!$O$7:$O$619)</f>
        <v>0</v>
      </c>
      <c r="Q549" s="70">
        <f t="shared" si="210"/>
        <v>0</v>
      </c>
      <c r="R549" s="75"/>
      <c r="S549" s="75"/>
    </row>
    <row r="550" spans="1:19" ht="17.25" customHeight="1">
      <c r="B550" s="68">
        <v>62404</v>
      </c>
      <c r="C550" s="108" t="s">
        <v>505</v>
      </c>
      <c r="D550" s="109"/>
      <c r="E550" s="69">
        <f>SUMIF('PE2017'!$A$7:$A$619,'OP IFG'!B550,'PE2017'!$D$7:$D$619)</f>
        <v>0</v>
      </c>
      <c r="F550" s="69">
        <f>SUMIF('PE2017'!$A$7:$A$619,'OP IFG'!B550,'PE2017'!$E$7:$E$619)</f>
        <v>0</v>
      </c>
      <c r="G550" s="69">
        <f>SUMIF('PE2017'!$A$7:$A$619,'OP IFG'!B550,'PE2017'!$F$7:$F$619)</f>
        <v>0</v>
      </c>
      <c r="H550" s="69">
        <f>SUMIF('PE2017'!$A$7:$A$619,'OP IFG'!B550,'PE2017'!$G$7:$G$619)</f>
        <v>0</v>
      </c>
      <c r="I550" s="69">
        <f>SUMIF('PE2017'!$A$7:$A$619,'OP IFG'!B550,'PE2017'!$H$7:$H$619)</f>
        <v>0</v>
      </c>
      <c r="J550" s="69">
        <f>SUMIF('PE2017'!$A$7:$A$619,'OP IFG'!B550,'PE2017'!$I$7:$I$619)</f>
        <v>0</v>
      </c>
      <c r="K550" s="69">
        <f>SUMIF('PE2017'!$A$7:$A$619,'OP IFG'!B550,'PE2017'!$J$7:$J$619)</f>
        <v>0</v>
      </c>
      <c r="L550" s="69">
        <f>SUMIF('PE2017'!$A$7:$A$619,'OP IFG'!B550,'PE2017'!$K$7:$K$619)</f>
        <v>0</v>
      </c>
      <c r="M550" s="69">
        <f>SUMIF('PE2017'!$A$7:$A$619,'OP IFG'!B550,'PE2017'!$L$7:$L$619)</f>
        <v>0</v>
      </c>
      <c r="N550" s="69">
        <f>SUMIF('PE2017'!$A$7:$A$619,'OP IFG'!B550,'PE2017'!$M$7:$M$619)</f>
        <v>0</v>
      </c>
      <c r="O550" s="69">
        <f>SUMIF('PE2017'!$A$7:$A$619,'OP IFG'!B550,'PE2017'!N$7:$N$619)</f>
        <v>0</v>
      </c>
      <c r="P550" s="69">
        <f>SUMIF('PE2017'!$A$7:$A$619,'OP IFG'!B540,'PE2017'!$O$7:$O$619)</f>
        <v>0</v>
      </c>
      <c r="Q550" s="70">
        <f t="shared" si="210"/>
        <v>0</v>
      </c>
      <c r="R550" s="75"/>
      <c r="S550" s="75"/>
    </row>
    <row r="551" spans="1:19" ht="17.25" customHeight="1">
      <c r="B551" s="68">
        <v>62405</v>
      </c>
      <c r="C551" s="108" t="s">
        <v>494</v>
      </c>
      <c r="D551" s="109"/>
      <c r="E551" s="69">
        <f>SUMIF('PE2017'!$A$7:$A$619,'OP IFG'!B551,'PE2017'!$D$7:$D$619)</f>
        <v>0</v>
      </c>
      <c r="F551" s="69">
        <f>SUMIF('PE2017'!$A$7:$A$619,'OP IFG'!B551,'PE2017'!$E$7:$E$619)</f>
        <v>0</v>
      </c>
      <c r="G551" s="69">
        <f>SUMIF('PE2017'!$A$7:$A$619,'OP IFG'!B551,'PE2017'!$F$7:$F$619)</f>
        <v>0</v>
      </c>
      <c r="H551" s="69">
        <f>SUMIF('PE2017'!$A$7:$A$619,'OP IFG'!B551,'PE2017'!$G$7:$G$619)</f>
        <v>0</v>
      </c>
      <c r="I551" s="69">
        <f>SUMIF('PE2017'!$A$7:$A$619,'OP IFG'!B551,'PE2017'!$H$7:$H$619)</f>
        <v>0</v>
      </c>
      <c r="J551" s="69">
        <f>SUMIF('PE2017'!$A$7:$A$619,'OP IFG'!B551,'PE2017'!$I$7:$I$619)</f>
        <v>0</v>
      </c>
      <c r="K551" s="69">
        <f>SUMIF('PE2017'!$A$7:$A$619,'OP IFG'!B551,'PE2017'!$J$7:$J$619)</f>
        <v>0</v>
      </c>
      <c r="L551" s="69">
        <f>SUMIF('PE2017'!$A$7:$A$619,'OP IFG'!B551,'PE2017'!$K$7:$K$619)</f>
        <v>0</v>
      </c>
      <c r="M551" s="69">
        <f>SUMIF('PE2017'!$A$7:$A$619,'OP IFG'!B551,'PE2017'!$L$7:$L$619)</f>
        <v>0</v>
      </c>
      <c r="N551" s="69">
        <f>SUMIF('PE2017'!$A$7:$A$619,'OP IFG'!B551,'PE2017'!$M$7:$M$619)</f>
        <v>0</v>
      </c>
      <c r="O551" s="69">
        <f>SUMIF('PE2017'!$A$7:$A$619,'OP IFG'!B551,'PE2017'!N$7:$N$619)</f>
        <v>0</v>
      </c>
      <c r="P551" s="69">
        <f>SUMIF('PE2017'!$A$7:$A$619,'OP IFG'!B541,'PE2017'!$O$7:$O$619)</f>
        <v>0</v>
      </c>
      <c r="Q551" s="70">
        <f t="shared" si="210"/>
        <v>0</v>
      </c>
      <c r="R551" s="75"/>
      <c r="S551" s="75"/>
    </row>
    <row r="552" spans="1:19" ht="17.25" customHeight="1">
      <c r="B552" s="68">
        <v>62406</v>
      </c>
      <c r="C552" s="108" t="s">
        <v>495</v>
      </c>
      <c r="D552" s="109"/>
      <c r="E552" s="69">
        <f>SUMIF('PE2017'!$A$7:$A$619,'OP IFG'!B552,'PE2017'!$D$7:$D$619)</f>
        <v>0</v>
      </c>
      <c r="F552" s="69">
        <f>SUMIF('PE2017'!$A$7:$A$619,'OP IFG'!B552,'PE2017'!$E$7:$E$619)</f>
        <v>0</v>
      </c>
      <c r="G552" s="69">
        <f>SUMIF('PE2017'!$A$7:$A$619,'OP IFG'!B552,'PE2017'!$F$7:$F$619)</f>
        <v>0</v>
      </c>
      <c r="H552" s="69">
        <f>SUMIF('PE2017'!$A$7:$A$619,'OP IFG'!B552,'PE2017'!$G$7:$G$619)</f>
        <v>0</v>
      </c>
      <c r="I552" s="69">
        <f>SUMIF('PE2017'!$A$7:$A$619,'OP IFG'!B552,'PE2017'!$H$7:$H$619)</f>
        <v>0</v>
      </c>
      <c r="J552" s="69">
        <f>SUMIF('PE2017'!$A$7:$A$619,'OP IFG'!B552,'PE2017'!$I$7:$I$619)</f>
        <v>0</v>
      </c>
      <c r="K552" s="69">
        <f>SUMIF('PE2017'!$A$7:$A$619,'OP IFG'!B552,'PE2017'!$J$7:$J$619)</f>
        <v>0</v>
      </c>
      <c r="L552" s="69">
        <f>SUMIF('PE2017'!$A$7:$A$619,'OP IFG'!B552,'PE2017'!$K$7:$K$619)</f>
        <v>0</v>
      </c>
      <c r="M552" s="69">
        <f>SUMIF('PE2017'!$A$7:$A$619,'OP IFG'!B552,'PE2017'!$L$7:$L$619)</f>
        <v>0</v>
      </c>
      <c r="N552" s="69">
        <f>SUMIF('PE2017'!$A$7:$A$619,'OP IFG'!B552,'PE2017'!$M$7:$M$619)</f>
        <v>0</v>
      </c>
      <c r="O552" s="69">
        <f>SUMIF('PE2017'!$A$7:$A$619,'OP IFG'!B552,'PE2017'!N$7:$N$619)</f>
        <v>0</v>
      </c>
      <c r="P552" s="69">
        <f>SUMIF('PE2017'!$A$7:$A$619,'OP IFG'!B542,'PE2017'!$O$7:$O$619)</f>
        <v>0</v>
      </c>
      <c r="Q552" s="70">
        <f t="shared" si="210"/>
        <v>0</v>
      </c>
      <c r="R552" s="75"/>
      <c r="S552" s="75"/>
    </row>
    <row r="553" spans="1:19" ht="17.25" customHeight="1">
      <c r="B553" s="68">
        <v>62407</v>
      </c>
      <c r="C553" s="108" t="s">
        <v>542</v>
      </c>
      <c r="D553" s="109"/>
      <c r="E553" s="69">
        <f>SUMIF('PE2017'!$A$7:$A$619,'OP IFG'!B553,'PE2017'!$D$7:$D$619)</f>
        <v>0</v>
      </c>
      <c r="F553" s="69">
        <f>SUMIF('PE2017'!$A$7:$A$619,'OP IFG'!B553,'PE2017'!$E$7:$E$619)</f>
        <v>0</v>
      </c>
      <c r="G553" s="69">
        <f>SUMIF('PE2017'!$A$7:$A$619,'OP IFG'!B553,'PE2017'!$F$7:$F$619)</f>
        <v>0</v>
      </c>
      <c r="H553" s="69">
        <f>SUMIF('PE2017'!$A$7:$A$619,'OP IFG'!B553,'PE2017'!$G$7:$G$619)</f>
        <v>0</v>
      </c>
      <c r="I553" s="69">
        <f>SUMIF('PE2017'!$A$7:$A$619,'OP IFG'!B553,'PE2017'!$H$7:$H$619)</f>
        <v>0</v>
      </c>
      <c r="J553" s="69">
        <f>SUMIF('PE2017'!$A$7:$A$619,'OP IFG'!B553,'PE2017'!$I$7:$I$619)</f>
        <v>0</v>
      </c>
      <c r="K553" s="69">
        <f>SUMIF('PE2017'!$A$7:$A$619,'OP IFG'!B553,'PE2017'!$J$7:$J$619)</f>
        <v>0</v>
      </c>
      <c r="L553" s="69">
        <f>SUMIF('PE2017'!$A$7:$A$619,'OP IFG'!B553,'PE2017'!$K$7:$K$619)</f>
        <v>0</v>
      </c>
      <c r="M553" s="69">
        <f>SUMIF('PE2017'!$A$7:$A$619,'OP IFG'!B553,'PE2017'!$L$7:$L$619)</f>
        <v>0</v>
      </c>
      <c r="N553" s="69">
        <f>SUMIF('PE2017'!$A$7:$A$619,'OP IFG'!B553,'PE2017'!$M$7:$M$619)</f>
        <v>0</v>
      </c>
      <c r="O553" s="69">
        <f>SUMIF('PE2017'!$A$7:$A$619,'OP IFG'!B553,'PE2017'!N$7:$N$619)</f>
        <v>0</v>
      </c>
      <c r="P553" s="69">
        <f>SUMIF('PE2017'!$A$7:$A$619,'OP IFG'!B543,'PE2017'!$O$7:$O$619)</f>
        <v>0</v>
      </c>
      <c r="Q553" s="70">
        <f t="shared" si="210"/>
        <v>0</v>
      </c>
      <c r="R553" s="75"/>
      <c r="S553" s="75"/>
    </row>
    <row r="554" spans="1:19" ht="17.25" customHeight="1">
      <c r="B554" s="68">
        <v>62408</v>
      </c>
      <c r="C554" s="108" t="s">
        <v>543</v>
      </c>
      <c r="D554" s="109"/>
      <c r="E554" s="69">
        <f>SUMIF('PE2017'!$A$7:$A$619,'OP IFG'!B554,'PE2017'!$D$7:$D$619)</f>
        <v>0</v>
      </c>
      <c r="F554" s="69">
        <f>SUMIF('PE2017'!$A$7:$A$619,'OP IFG'!B554,'PE2017'!$E$7:$E$619)</f>
        <v>0</v>
      </c>
      <c r="G554" s="69">
        <f>SUMIF('PE2017'!$A$7:$A$619,'OP IFG'!B554,'PE2017'!$F$7:$F$619)</f>
        <v>0</v>
      </c>
      <c r="H554" s="69">
        <f>SUMIF('PE2017'!$A$7:$A$619,'OP IFG'!B554,'PE2017'!$G$7:$G$619)</f>
        <v>0</v>
      </c>
      <c r="I554" s="69">
        <f>SUMIF('PE2017'!$A$7:$A$619,'OP IFG'!B554,'PE2017'!$H$7:$H$619)</f>
        <v>0</v>
      </c>
      <c r="J554" s="69">
        <f>SUMIF('PE2017'!$A$7:$A$619,'OP IFG'!B554,'PE2017'!$I$7:$I$619)</f>
        <v>0</v>
      </c>
      <c r="K554" s="69">
        <f>SUMIF('PE2017'!$A$7:$A$619,'OP IFG'!B554,'PE2017'!$J$7:$J$619)</f>
        <v>0</v>
      </c>
      <c r="L554" s="69">
        <f>SUMIF('PE2017'!$A$7:$A$619,'OP IFG'!B554,'PE2017'!$K$7:$K$619)</f>
        <v>0</v>
      </c>
      <c r="M554" s="69">
        <f>SUMIF('PE2017'!$A$7:$A$619,'OP IFG'!B554,'PE2017'!$L$7:$L$619)</f>
        <v>0</v>
      </c>
      <c r="N554" s="69">
        <f>SUMIF('PE2017'!$A$7:$A$619,'OP IFG'!B554,'PE2017'!$M$7:$M$619)</f>
        <v>0</v>
      </c>
      <c r="O554" s="69">
        <f>SUMIF('PE2017'!$A$7:$A$619,'OP IFG'!B554,'PE2017'!N$7:$N$619)</f>
        <v>0</v>
      </c>
      <c r="P554" s="69">
        <f>SUMIF('PE2017'!$A$7:$A$619,'OP IFG'!B544,'PE2017'!$O$7:$O$619)</f>
        <v>0</v>
      </c>
      <c r="Q554" s="70">
        <f t="shared" si="210"/>
        <v>0</v>
      </c>
      <c r="R554" s="75"/>
      <c r="S554" s="75"/>
    </row>
    <row r="555" spans="1:19" ht="17.25" customHeight="1">
      <c r="B555" s="68">
        <v>62409</v>
      </c>
      <c r="C555" s="108" t="s">
        <v>544</v>
      </c>
      <c r="D555" s="109"/>
      <c r="E555" s="69">
        <f>SUMIF('PE2017'!$A$7:$A$619,'OP IFG'!B555,'PE2017'!$D$7:$D$619)</f>
        <v>0</v>
      </c>
      <c r="F555" s="69">
        <f>SUMIF('PE2017'!$A$7:$A$619,'OP IFG'!B555,'PE2017'!$E$7:$E$619)</f>
        <v>0</v>
      </c>
      <c r="G555" s="69">
        <f>SUMIF('PE2017'!$A$7:$A$619,'OP IFG'!B555,'PE2017'!$F$7:$F$619)</f>
        <v>0</v>
      </c>
      <c r="H555" s="69">
        <f>SUMIF('PE2017'!$A$7:$A$619,'OP IFG'!B555,'PE2017'!$G$7:$G$619)</f>
        <v>0</v>
      </c>
      <c r="I555" s="69">
        <f>SUMIF('PE2017'!$A$7:$A$619,'OP IFG'!B555,'PE2017'!$H$7:$H$619)</f>
        <v>0</v>
      </c>
      <c r="J555" s="69">
        <f>SUMIF('PE2017'!$A$7:$A$619,'OP IFG'!B555,'PE2017'!$I$7:$I$619)</f>
        <v>0</v>
      </c>
      <c r="K555" s="69">
        <f>SUMIF('PE2017'!$A$7:$A$619,'OP IFG'!B555,'PE2017'!$J$7:$J$619)</f>
        <v>0</v>
      </c>
      <c r="L555" s="69">
        <f>SUMIF('PE2017'!$A$7:$A$619,'OP IFG'!B555,'PE2017'!$K$7:$K$619)</f>
        <v>0</v>
      </c>
      <c r="M555" s="69">
        <f>SUMIF('PE2017'!$A$7:$A$619,'OP IFG'!B555,'PE2017'!$L$7:$L$619)</f>
        <v>0</v>
      </c>
      <c r="N555" s="69">
        <f>SUMIF('PE2017'!$A$7:$A$619,'OP IFG'!B555,'PE2017'!$M$7:$M$619)</f>
        <v>0</v>
      </c>
      <c r="O555" s="69">
        <f>SUMIF('PE2017'!$A$7:$A$619,'OP IFG'!B555,'PE2017'!N$7:$N$619)</f>
        <v>0</v>
      </c>
      <c r="P555" s="69">
        <f>SUMIF('PE2017'!$A$7:$A$619,'OP IFG'!B545,'PE2017'!$O$7:$O$619)</f>
        <v>0</v>
      </c>
      <c r="Q555" s="70">
        <f t="shared" si="210"/>
        <v>0</v>
      </c>
      <c r="R555" s="75"/>
      <c r="S555" s="75"/>
    </row>
    <row r="556" spans="1:19" ht="17.25" customHeight="1">
      <c r="B556" s="68">
        <v>62410</v>
      </c>
      <c r="C556" s="108" t="s">
        <v>545</v>
      </c>
      <c r="D556" s="109"/>
      <c r="E556" s="69">
        <f>SUMIF('PE2017'!$A$7:$A$619,'OP IFG'!B556,'PE2017'!$D$7:$D$619)</f>
        <v>0</v>
      </c>
      <c r="F556" s="69">
        <f>SUMIF('PE2017'!$A$7:$A$619,'OP IFG'!B556,'PE2017'!$E$7:$E$619)</f>
        <v>0</v>
      </c>
      <c r="G556" s="69">
        <f>SUMIF('PE2017'!$A$7:$A$619,'OP IFG'!B556,'PE2017'!$F$7:$F$619)</f>
        <v>0</v>
      </c>
      <c r="H556" s="69">
        <f>SUMIF('PE2017'!$A$7:$A$619,'OP IFG'!B556,'PE2017'!$G$7:$G$619)</f>
        <v>0</v>
      </c>
      <c r="I556" s="69">
        <f>SUMIF('PE2017'!$A$7:$A$619,'OP IFG'!B556,'PE2017'!$H$7:$H$619)</f>
        <v>0</v>
      </c>
      <c r="J556" s="69">
        <f>SUMIF('PE2017'!$A$7:$A$619,'OP IFG'!B556,'PE2017'!$I$7:$I$619)</f>
        <v>0</v>
      </c>
      <c r="K556" s="69">
        <f>SUMIF('PE2017'!$A$7:$A$619,'OP IFG'!B556,'PE2017'!$J$7:$J$619)</f>
        <v>0</v>
      </c>
      <c r="L556" s="69">
        <f>SUMIF('PE2017'!$A$7:$A$619,'OP IFG'!B556,'PE2017'!$K$7:$K$619)</f>
        <v>0</v>
      </c>
      <c r="M556" s="69">
        <f>SUMIF('PE2017'!$A$7:$A$619,'OP IFG'!B556,'PE2017'!$L$7:$L$619)</f>
        <v>0</v>
      </c>
      <c r="N556" s="69">
        <f>SUMIF('PE2017'!$A$7:$A$619,'OP IFG'!B556,'PE2017'!$M$7:$M$619)</f>
        <v>0</v>
      </c>
      <c r="O556" s="69">
        <f>SUMIF('PE2017'!$A$7:$A$619,'OP IFG'!B556,'PE2017'!N$7:$N$619)</f>
        <v>0</v>
      </c>
      <c r="P556" s="69">
        <f>SUMIF('PE2017'!$A$7:$A$619,'OP IFG'!B546,'PE2017'!$O$7:$O$619)</f>
        <v>0</v>
      </c>
      <c r="Q556" s="70">
        <f t="shared" si="210"/>
        <v>0</v>
      </c>
      <c r="R556" s="75"/>
      <c r="S556" s="75"/>
    </row>
    <row r="557" spans="1:19" ht="17.25" customHeight="1">
      <c r="B557" s="68">
        <v>62411</v>
      </c>
      <c r="C557" s="108" t="s">
        <v>546</v>
      </c>
      <c r="D557" s="109"/>
      <c r="E557" s="69">
        <f>SUMIF('PE2017'!$A$7:$A$619,'OP IFG'!B557,'PE2017'!$D$7:$D$619)</f>
        <v>0</v>
      </c>
      <c r="F557" s="69">
        <f>SUMIF('PE2017'!$A$7:$A$619,'OP IFG'!B557,'PE2017'!$E$7:$E$619)</f>
        <v>0</v>
      </c>
      <c r="G557" s="69">
        <f>SUMIF('PE2017'!$A$7:$A$619,'OP IFG'!B557,'PE2017'!$F$7:$F$619)</f>
        <v>0</v>
      </c>
      <c r="H557" s="69">
        <f>SUMIF('PE2017'!$A$7:$A$619,'OP IFG'!B557,'PE2017'!$G$7:$G$619)</f>
        <v>0</v>
      </c>
      <c r="I557" s="69">
        <f>SUMIF('PE2017'!$A$7:$A$619,'OP IFG'!B557,'PE2017'!$H$7:$H$619)</f>
        <v>0</v>
      </c>
      <c r="J557" s="69">
        <f>SUMIF('PE2017'!$A$7:$A$619,'OP IFG'!B557,'PE2017'!$I$7:$I$619)</f>
        <v>0</v>
      </c>
      <c r="K557" s="69">
        <f>SUMIF('PE2017'!$A$7:$A$619,'OP IFG'!B557,'PE2017'!$J$7:$J$619)</f>
        <v>0</v>
      </c>
      <c r="L557" s="69">
        <f>SUMIF('PE2017'!$A$7:$A$619,'OP IFG'!B557,'PE2017'!$K$7:$K$619)</f>
        <v>0</v>
      </c>
      <c r="M557" s="69">
        <f>SUMIF('PE2017'!$A$7:$A$619,'OP IFG'!B557,'PE2017'!$L$7:$L$619)</f>
        <v>0</v>
      </c>
      <c r="N557" s="69">
        <f>SUMIF('PE2017'!$A$7:$A$619,'OP IFG'!B557,'PE2017'!$M$7:$M$619)</f>
        <v>0</v>
      </c>
      <c r="O557" s="69">
        <f>SUMIF('PE2017'!$A$7:$A$619,'OP IFG'!B557,'PE2017'!N$7:$N$619)</f>
        <v>0</v>
      </c>
      <c r="P557" s="69">
        <f>SUMIF('PE2017'!$A$7:$A$619,'OP IFG'!B547,'PE2017'!$O$7:$O$619)</f>
        <v>0</v>
      </c>
      <c r="Q557" s="70">
        <f t="shared" si="210"/>
        <v>0</v>
      </c>
      <c r="R557" s="75"/>
      <c r="S557" s="75"/>
    </row>
    <row r="558" spans="1:19" ht="17.25" customHeight="1">
      <c r="B558" s="68">
        <v>62412</v>
      </c>
      <c r="C558" s="108" t="s">
        <v>547</v>
      </c>
      <c r="D558" s="109"/>
      <c r="E558" s="69">
        <f>SUMIF('PE2017'!$A$7:$A$619,'OP IFG'!B558,'PE2017'!$D$7:$D$619)</f>
        <v>0</v>
      </c>
      <c r="F558" s="69">
        <f>SUMIF('PE2017'!$A$7:$A$619,'OP IFG'!B558,'PE2017'!$E$7:$E$619)</f>
        <v>0</v>
      </c>
      <c r="G558" s="69">
        <f>SUMIF('PE2017'!$A$7:$A$619,'OP IFG'!B558,'PE2017'!$F$7:$F$619)</f>
        <v>0</v>
      </c>
      <c r="H558" s="69">
        <f>SUMIF('PE2017'!$A$7:$A$619,'OP IFG'!B558,'PE2017'!$G$7:$G$619)</f>
        <v>0</v>
      </c>
      <c r="I558" s="69">
        <f>SUMIF('PE2017'!$A$7:$A$619,'OP IFG'!B558,'PE2017'!$H$7:$H$619)</f>
        <v>0</v>
      </c>
      <c r="J558" s="69">
        <f>SUMIF('PE2017'!$A$7:$A$619,'OP IFG'!B558,'PE2017'!$I$7:$I$619)</f>
        <v>0</v>
      </c>
      <c r="K558" s="69">
        <f>SUMIF('PE2017'!$A$7:$A$619,'OP IFG'!B558,'PE2017'!$J$7:$J$619)</f>
        <v>0</v>
      </c>
      <c r="L558" s="69">
        <f>SUMIF('PE2017'!$A$7:$A$619,'OP IFG'!B558,'PE2017'!$K$7:$K$619)</f>
        <v>0</v>
      </c>
      <c r="M558" s="69">
        <f>SUMIF('PE2017'!$A$7:$A$619,'OP IFG'!B558,'PE2017'!$L$7:$L$619)</f>
        <v>0</v>
      </c>
      <c r="N558" s="69">
        <f>SUMIF('PE2017'!$A$7:$A$619,'OP IFG'!B558,'PE2017'!$M$7:$M$619)</f>
        <v>0</v>
      </c>
      <c r="O558" s="69">
        <f>SUMIF('PE2017'!$A$7:$A$619,'OP IFG'!B558,'PE2017'!N$7:$N$619)</f>
        <v>0</v>
      </c>
      <c r="P558" s="69">
        <f>SUMIF('PE2017'!$A$7:$A$619,'OP IFG'!B548,'PE2017'!$O$7:$O$619)</f>
        <v>0</v>
      </c>
      <c r="Q558" s="70">
        <f t="shared" si="210"/>
        <v>0</v>
      </c>
      <c r="R558" s="75"/>
      <c r="S558" s="75"/>
    </row>
    <row r="559" spans="1:19" ht="17.25" customHeight="1">
      <c r="B559" s="68">
        <v>62413</v>
      </c>
      <c r="C559" s="108" t="s">
        <v>608</v>
      </c>
      <c r="D559" s="109"/>
      <c r="E559" s="69">
        <f>SUMIF('PE2017'!$A$7:$A$619,'OP IFG'!B559,'PE2017'!$D$7:$D$619)</f>
        <v>0</v>
      </c>
      <c r="F559" s="69">
        <f>SUMIF('PE2017'!$A$7:$A$619,'OP IFG'!B559,'PE2017'!$E$7:$E$619)</f>
        <v>0</v>
      </c>
      <c r="G559" s="69">
        <f>SUMIF('PE2017'!$A$7:$A$619,'OP IFG'!B559,'PE2017'!$F$7:$F$619)</f>
        <v>0</v>
      </c>
      <c r="H559" s="69">
        <f>SUMIF('PE2017'!$A$7:$A$619,'OP IFG'!B559,'PE2017'!$G$7:$G$619)</f>
        <v>0</v>
      </c>
      <c r="I559" s="69">
        <f>SUMIF('PE2017'!$A$7:$A$619,'OP IFG'!B559,'PE2017'!$H$7:$H$619)</f>
        <v>0</v>
      </c>
      <c r="J559" s="69">
        <f>SUMIF('PE2017'!$A$7:$A$619,'OP IFG'!B559,'PE2017'!$I$7:$I$619)</f>
        <v>0</v>
      </c>
      <c r="K559" s="69">
        <f>SUMIF('PE2017'!$A$7:$A$619,'OP IFG'!B559,'PE2017'!$J$7:$J$619)</f>
        <v>0</v>
      </c>
      <c r="L559" s="69">
        <f>SUMIF('PE2017'!$A$7:$A$619,'OP IFG'!B559,'PE2017'!$K$7:$K$619)</f>
        <v>0</v>
      </c>
      <c r="M559" s="69">
        <f>SUMIF('PE2017'!$A$7:$A$619,'OP IFG'!B559,'PE2017'!$L$7:$L$619)</f>
        <v>0</v>
      </c>
      <c r="N559" s="69">
        <f>SUMIF('PE2017'!$A$7:$A$619,'OP IFG'!B559,'PE2017'!$M$7:$M$619)</f>
        <v>0</v>
      </c>
      <c r="O559" s="69">
        <f>SUMIF('PE2017'!$A$7:$A$619,'OP IFG'!B559,'PE2017'!N$7:$N$619)</f>
        <v>0</v>
      </c>
      <c r="P559" s="69">
        <f>SUMIF('PE2017'!$A$7:$A$619,'OP IFG'!B549,'PE2017'!$O$7:$O$619)</f>
        <v>0</v>
      </c>
      <c r="Q559" s="70">
        <f t="shared" si="210"/>
        <v>0</v>
      </c>
      <c r="R559" s="75"/>
      <c r="S559" s="75"/>
    </row>
    <row r="560" spans="1:19" ht="17.25" customHeight="1">
      <c r="B560" s="68">
        <v>62414</v>
      </c>
      <c r="C560" s="108" t="s">
        <v>549</v>
      </c>
      <c r="D560" s="109"/>
      <c r="E560" s="69">
        <f>SUMIF('PE2017'!$A$7:$A$619,'OP IFG'!B560,'PE2017'!$D$7:$D$619)</f>
        <v>0</v>
      </c>
      <c r="F560" s="69">
        <f>SUMIF('PE2017'!$A$7:$A$619,'OP IFG'!B560,'PE2017'!$E$7:$E$619)</f>
        <v>0</v>
      </c>
      <c r="G560" s="69">
        <f>SUMIF('PE2017'!$A$7:$A$619,'OP IFG'!B560,'PE2017'!$F$7:$F$619)</f>
        <v>0</v>
      </c>
      <c r="H560" s="69">
        <f>SUMIF('PE2017'!$A$7:$A$619,'OP IFG'!B560,'PE2017'!$G$7:$G$619)</f>
        <v>0</v>
      </c>
      <c r="I560" s="69">
        <f>SUMIF('PE2017'!$A$7:$A$619,'OP IFG'!B560,'PE2017'!$H$7:$H$619)</f>
        <v>0</v>
      </c>
      <c r="J560" s="69">
        <f>SUMIF('PE2017'!$A$7:$A$619,'OP IFG'!B560,'PE2017'!$I$7:$I$619)</f>
        <v>0</v>
      </c>
      <c r="K560" s="69">
        <f>SUMIF('PE2017'!$A$7:$A$619,'OP IFG'!B560,'PE2017'!$J$7:$J$619)</f>
        <v>0</v>
      </c>
      <c r="L560" s="69">
        <f>SUMIF('PE2017'!$A$7:$A$619,'OP IFG'!B560,'PE2017'!$K$7:$K$619)</f>
        <v>0</v>
      </c>
      <c r="M560" s="69">
        <f>SUMIF('PE2017'!$A$7:$A$619,'OP IFG'!B560,'PE2017'!$L$7:$L$619)</f>
        <v>0</v>
      </c>
      <c r="N560" s="69">
        <f>SUMIF('PE2017'!$A$7:$A$619,'OP IFG'!B560,'PE2017'!$M$7:$M$619)</f>
        <v>0</v>
      </c>
      <c r="O560" s="69">
        <f>SUMIF('PE2017'!$A$7:$A$619,'OP IFG'!B560,'PE2017'!N$7:$N$619)</f>
        <v>0</v>
      </c>
      <c r="P560" s="69">
        <f>SUMIF('PE2017'!$A$7:$A$619,'OP IFG'!B550,'PE2017'!$O$7:$O$619)</f>
        <v>0</v>
      </c>
      <c r="Q560" s="70">
        <f t="shared" si="210"/>
        <v>0</v>
      </c>
      <c r="R560" s="75"/>
      <c r="S560" s="75"/>
    </row>
    <row r="561" spans="1:19" ht="17.25" customHeight="1">
      <c r="B561" s="68">
        <v>62415</v>
      </c>
      <c r="C561" s="108" t="s">
        <v>550</v>
      </c>
      <c r="D561" s="109"/>
      <c r="E561" s="69">
        <f>SUMIF('PE2017'!$A$7:$A$619,'OP IFG'!B561,'PE2017'!$D$7:$D$619)</f>
        <v>0</v>
      </c>
      <c r="F561" s="69">
        <f>SUMIF('PE2017'!$A$7:$A$619,'OP IFG'!B561,'PE2017'!$E$7:$E$619)</f>
        <v>0</v>
      </c>
      <c r="G561" s="69">
        <f>SUMIF('PE2017'!$A$7:$A$619,'OP IFG'!B561,'PE2017'!$F$7:$F$619)</f>
        <v>0</v>
      </c>
      <c r="H561" s="69">
        <f>SUMIF('PE2017'!$A$7:$A$619,'OP IFG'!B561,'PE2017'!$G$7:$G$619)</f>
        <v>0</v>
      </c>
      <c r="I561" s="69">
        <f>SUMIF('PE2017'!$A$7:$A$619,'OP IFG'!B561,'PE2017'!$H$7:$H$619)</f>
        <v>0</v>
      </c>
      <c r="J561" s="69">
        <f>SUMIF('PE2017'!$A$7:$A$619,'OP IFG'!B561,'PE2017'!$I$7:$I$619)</f>
        <v>0</v>
      </c>
      <c r="K561" s="69">
        <f>SUMIF('PE2017'!$A$7:$A$619,'OP IFG'!B561,'PE2017'!$J$7:$J$619)</f>
        <v>0</v>
      </c>
      <c r="L561" s="69">
        <f>SUMIF('PE2017'!$A$7:$A$619,'OP IFG'!B561,'PE2017'!$K$7:$K$619)</f>
        <v>0</v>
      </c>
      <c r="M561" s="69">
        <f>SUMIF('PE2017'!$A$7:$A$619,'OP IFG'!B561,'PE2017'!$L$7:$L$619)</f>
        <v>0</v>
      </c>
      <c r="N561" s="69">
        <f>SUMIF('PE2017'!$A$7:$A$619,'OP IFG'!B561,'PE2017'!$M$7:$M$619)</f>
        <v>0</v>
      </c>
      <c r="O561" s="69">
        <f>SUMIF('PE2017'!$A$7:$A$619,'OP IFG'!B561,'PE2017'!N$7:$N$619)</f>
        <v>0</v>
      </c>
      <c r="P561" s="69">
        <f>SUMIF('PE2017'!$A$7:$A$619,'OP IFG'!B551,'PE2017'!$O$7:$O$619)</f>
        <v>0</v>
      </c>
      <c r="Q561" s="70">
        <f t="shared" si="210"/>
        <v>0</v>
      </c>
      <c r="R561" s="75"/>
      <c r="S561" s="75"/>
    </row>
    <row r="562" spans="1:19" ht="17.25" customHeight="1">
      <c r="B562" s="68">
        <v>62416</v>
      </c>
      <c r="C562" s="108" t="s">
        <v>609</v>
      </c>
      <c r="D562" s="109"/>
      <c r="E562" s="69">
        <f>SUMIF('PE2017'!$A$7:$A$619,'OP IFG'!B562,'PE2017'!$D$7:$D$619)</f>
        <v>0</v>
      </c>
      <c r="F562" s="69">
        <f>SUMIF('PE2017'!$A$7:$A$619,'OP IFG'!B562,'PE2017'!$E$7:$E$619)</f>
        <v>0</v>
      </c>
      <c r="G562" s="69">
        <f>SUMIF('PE2017'!$A$7:$A$619,'OP IFG'!B562,'PE2017'!$F$7:$F$619)</f>
        <v>0</v>
      </c>
      <c r="H562" s="69">
        <f>SUMIF('PE2017'!$A$7:$A$619,'OP IFG'!B562,'PE2017'!$G$7:$G$619)</f>
        <v>0</v>
      </c>
      <c r="I562" s="69">
        <f>SUMIF('PE2017'!$A$7:$A$619,'OP IFG'!B562,'PE2017'!$H$7:$H$619)</f>
        <v>0</v>
      </c>
      <c r="J562" s="69">
        <f>SUMIF('PE2017'!$A$7:$A$619,'OP IFG'!B562,'PE2017'!$I$7:$I$619)</f>
        <v>0</v>
      </c>
      <c r="K562" s="69">
        <f>SUMIF('PE2017'!$A$7:$A$619,'OP IFG'!B562,'PE2017'!$J$7:$J$619)</f>
        <v>0</v>
      </c>
      <c r="L562" s="69">
        <f>SUMIF('PE2017'!$A$7:$A$619,'OP IFG'!B562,'PE2017'!$K$7:$K$619)</f>
        <v>0</v>
      </c>
      <c r="M562" s="69">
        <f>SUMIF('PE2017'!$A$7:$A$619,'OP IFG'!B562,'PE2017'!$L$7:$L$619)</f>
        <v>0</v>
      </c>
      <c r="N562" s="69">
        <f>SUMIF('PE2017'!$A$7:$A$619,'OP IFG'!B562,'PE2017'!$M$7:$M$619)</f>
        <v>0</v>
      </c>
      <c r="O562" s="69">
        <f>SUMIF('PE2017'!$A$7:$A$619,'OP IFG'!B562,'PE2017'!N$7:$N$619)</f>
        <v>0</v>
      </c>
      <c r="P562" s="69">
        <f>SUMIF('PE2017'!$A$7:$A$619,'OP IFG'!B552,'PE2017'!$O$7:$O$619)</f>
        <v>0</v>
      </c>
      <c r="Q562" s="70">
        <f t="shared" si="210"/>
        <v>0</v>
      </c>
      <c r="R562" s="75"/>
      <c r="S562" s="75"/>
    </row>
    <row r="563" spans="1:19" ht="17.25" customHeight="1">
      <c r="B563" s="68">
        <v>62417</v>
      </c>
      <c r="C563" s="108" t="s">
        <v>553</v>
      </c>
      <c r="D563" s="109"/>
      <c r="E563" s="69">
        <f>SUMIF('PE2017'!$A$7:$A$619,'OP IFG'!B563,'PE2017'!$D$7:$D$619)</f>
        <v>0</v>
      </c>
      <c r="F563" s="69">
        <f>SUMIF('PE2017'!$A$7:$A$619,'OP IFG'!B563,'PE2017'!$E$7:$E$619)</f>
        <v>0</v>
      </c>
      <c r="G563" s="69">
        <f>SUMIF('PE2017'!$A$7:$A$619,'OP IFG'!B563,'PE2017'!$F$7:$F$619)</f>
        <v>0</v>
      </c>
      <c r="H563" s="69">
        <f>SUMIF('PE2017'!$A$7:$A$619,'OP IFG'!B563,'PE2017'!$G$7:$G$619)</f>
        <v>0</v>
      </c>
      <c r="I563" s="69">
        <f>SUMIF('PE2017'!$A$7:$A$619,'OP IFG'!B563,'PE2017'!$H$7:$H$619)</f>
        <v>0</v>
      </c>
      <c r="J563" s="69">
        <f>SUMIF('PE2017'!$A$7:$A$619,'OP IFG'!B563,'PE2017'!$I$7:$I$619)</f>
        <v>0</v>
      </c>
      <c r="K563" s="69">
        <f>SUMIF('PE2017'!$A$7:$A$619,'OP IFG'!B563,'PE2017'!$J$7:$J$619)</f>
        <v>0</v>
      </c>
      <c r="L563" s="69">
        <f>SUMIF('PE2017'!$A$7:$A$619,'OP IFG'!B563,'PE2017'!$K$7:$K$619)</f>
        <v>0</v>
      </c>
      <c r="M563" s="69">
        <f>SUMIF('PE2017'!$A$7:$A$619,'OP IFG'!B563,'PE2017'!$L$7:$L$619)</f>
        <v>0</v>
      </c>
      <c r="N563" s="69">
        <f>SUMIF('PE2017'!$A$7:$A$619,'OP IFG'!B563,'PE2017'!$M$7:$M$619)</f>
        <v>0</v>
      </c>
      <c r="O563" s="69">
        <f>SUMIF('PE2017'!$A$7:$A$619,'OP IFG'!B563,'PE2017'!N$7:$N$619)</f>
        <v>0</v>
      </c>
      <c r="P563" s="69">
        <f>SUMIF('PE2017'!$A$7:$A$619,'OP IFG'!B553,'PE2017'!$O$7:$O$619)</f>
        <v>0</v>
      </c>
      <c r="Q563" s="70">
        <f t="shared" si="210"/>
        <v>0</v>
      </c>
      <c r="R563" s="75"/>
      <c r="S563" s="75"/>
    </row>
    <row r="564" spans="1:19" ht="17.25" customHeight="1">
      <c r="B564" s="68">
        <v>62418</v>
      </c>
      <c r="C564" s="108" t="s">
        <v>610</v>
      </c>
      <c r="D564" s="109"/>
      <c r="E564" s="69">
        <f>SUMIF('PE2017'!$A$7:$A$619,'OP IFG'!B564,'PE2017'!$D$7:$D$619)</f>
        <v>0</v>
      </c>
      <c r="F564" s="69">
        <f>SUMIF('PE2017'!$A$7:$A$619,'OP IFG'!B564,'PE2017'!$E$7:$E$619)</f>
        <v>0</v>
      </c>
      <c r="G564" s="69">
        <f>SUMIF('PE2017'!$A$7:$A$619,'OP IFG'!B564,'PE2017'!$F$7:$F$619)</f>
        <v>0</v>
      </c>
      <c r="H564" s="69">
        <f>SUMIF('PE2017'!$A$7:$A$619,'OP IFG'!B564,'PE2017'!$G$7:$G$619)</f>
        <v>0</v>
      </c>
      <c r="I564" s="69">
        <f>SUMIF('PE2017'!$A$7:$A$619,'OP IFG'!B564,'PE2017'!$H$7:$H$619)</f>
        <v>0</v>
      </c>
      <c r="J564" s="69">
        <f>SUMIF('PE2017'!$A$7:$A$619,'OP IFG'!B564,'PE2017'!$I$7:$I$619)</f>
        <v>0</v>
      </c>
      <c r="K564" s="69">
        <f>SUMIF('PE2017'!$A$7:$A$619,'OP IFG'!B564,'PE2017'!$J$7:$J$619)</f>
        <v>0</v>
      </c>
      <c r="L564" s="69">
        <f>SUMIF('PE2017'!$A$7:$A$619,'OP IFG'!B564,'PE2017'!$K$7:$K$619)</f>
        <v>0</v>
      </c>
      <c r="M564" s="69">
        <f>SUMIF('PE2017'!$A$7:$A$619,'OP IFG'!B564,'PE2017'!$L$7:$L$619)</f>
        <v>0</v>
      </c>
      <c r="N564" s="69">
        <f>SUMIF('PE2017'!$A$7:$A$619,'OP IFG'!B564,'PE2017'!$M$7:$M$619)</f>
        <v>0</v>
      </c>
      <c r="O564" s="69">
        <f>SUMIF('PE2017'!$A$7:$A$619,'OP IFG'!B564,'PE2017'!N$7:$N$619)</f>
        <v>0</v>
      </c>
      <c r="P564" s="69">
        <f>SUMIF('PE2017'!$A$7:$A$619,'OP IFG'!B554,'PE2017'!$O$7:$O$619)</f>
        <v>0</v>
      </c>
      <c r="Q564" s="70">
        <f t="shared" si="210"/>
        <v>0</v>
      </c>
      <c r="R564" s="75"/>
      <c r="S564" s="75"/>
    </row>
    <row r="565" spans="1:19" ht="17.25" customHeight="1">
      <c r="B565" s="68" t="s">
        <v>611</v>
      </c>
      <c r="C565" s="108" t="s">
        <v>524</v>
      </c>
      <c r="D565" s="109"/>
      <c r="E565" s="69">
        <f>SUMIF('PE2017'!$A$7:$A$619,'OP IFG'!B565,'PE2017'!$D$7:$D$619)</f>
        <v>0</v>
      </c>
      <c r="F565" s="69">
        <f>SUMIF('PE2017'!$A$7:$A$619,'OP IFG'!B565,'PE2017'!$E$7:$E$619)</f>
        <v>0</v>
      </c>
      <c r="G565" s="69">
        <f>SUMIF('PE2017'!$A$7:$A$619,'OP IFG'!B565,'PE2017'!$F$7:$F$619)</f>
        <v>0</v>
      </c>
      <c r="H565" s="69">
        <f>SUMIF('PE2017'!$A$7:$A$619,'OP IFG'!B565,'PE2017'!$G$7:$G$619)</f>
        <v>0</v>
      </c>
      <c r="I565" s="69">
        <f>SUMIF('PE2017'!$A$7:$A$619,'OP IFG'!B565,'PE2017'!$H$7:$H$619)</f>
        <v>0</v>
      </c>
      <c r="J565" s="69">
        <f>SUMIF('PE2017'!$A$7:$A$619,'OP IFG'!B565,'PE2017'!$I$7:$I$619)</f>
        <v>0</v>
      </c>
      <c r="K565" s="69">
        <f>SUMIF('PE2017'!$A$7:$A$619,'OP IFG'!B565,'PE2017'!$J$7:$J$619)</f>
        <v>0</v>
      </c>
      <c r="L565" s="69">
        <f>SUMIF('PE2017'!$A$7:$A$619,'OP IFG'!B565,'PE2017'!$K$7:$K$619)</f>
        <v>0</v>
      </c>
      <c r="M565" s="69">
        <f>SUMIF('PE2017'!$A$7:$A$619,'OP IFG'!B565,'PE2017'!$L$7:$L$619)</f>
        <v>0</v>
      </c>
      <c r="N565" s="69">
        <f>SUMIF('PE2017'!$A$7:$A$619,'OP IFG'!B565,'PE2017'!$M$7:$M$619)</f>
        <v>0</v>
      </c>
      <c r="O565" s="69">
        <f>SUMIF('PE2017'!$A$7:$A$619,'OP IFG'!B565,'PE2017'!N$7:$N$619)</f>
        <v>0</v>
      </c>
      <c r="P565" s="69">
        <f>SUMIF('PE2017'!$A$7:$A$619,'OP IFG'!B555,'PE2017'!$O$7:$O$619)</f>
        <v>0</v>
      </c>
      <c r="Q565" s="70">
        <f t="shared" si="210"/>
        <v>0</v>
      </c>
      <c r="R565" s="75"/>
      <c r="S565" s="75"/>
    </row>
    <row r="566" spans="1:19" ht="17.25" customHeight="1">
      <c r="B566" s="68" t="s">
        <v>612</v>
      </c>
      <c r="C566" s="108" t="s">
        <v>526</v>
      </c>
      <c r="D566" s="109"/>
      <c r="E566" s="69">
        <f>SUMIF('PE2017'!$A$7:$A$619,'OP IFG'!B566,'PE2017'!$D$7:$D$619)</f>
        <v>0</v>
      </c>
      <c r="F566" s="69">
        <f>SUMIF('PE2017'!$A$7:$A$619,'OP IFG'!B566,'PE2017'!$E$7:$E$619)</f>
        <v>0</v>
      </c>
      <c r="G566" s="69">
        <f>SUMIF('PE2017'!$A$7:$A$619,'OP IFG'!B566,'PE2017'!$F$7:$F$619)</f>
        <v>0</v>
      </c>
      <c r="H566" s="69">
        <f>SUMIF('PE2017'!$A$7:$A$619,'OP IFG'!B566,'PE2017'!$G$7:$G$619)</f>
        <v>0</v>
      </c>
      <c r="I566" s="69">
        <f>SUMIF('PE2017'!$A$7:$A$619,'OP IFG'!B566,'PE2017'!$H$7:$H$619)</f>
        <v>0</v>
      </c>
      <c r="J566" s="69">
        <f>SUMIF('PE2017'!$A$7:$A$619,'OP IFG'!B566,'PE2017'!$I$7:$I$619)</f>
        <v>0</v>
      </c>
      <c r="K566" s="69">
        <f>SUMIF('PE2017'!$A$7:$A$619,'OP IFG'!B566,'PE2017'!$J$7:$J$619)</f>
        <v>0</v>
      </c>
      <c r="L566" s="69">
        <f>SUMIF('PE2017'!$A$7:$A$619,'OP IFG'!B566,'PE2017'!$K$7:$K$619)</f>
        <v>0</v>
      </c>
      <c r="M566" s="69">
        <f>SUMIF('PE2017'!$A$7:$A$619,'OP IFG'!B566,'PE2017'!$L$7:$L$619)</f>
        <v>0</v>
      </c>
      <c r="N566" s="69">
        <f>SUMIF('PE2017'!$A$7:$A$619,'OP IFG'!B566,'PE2017'!$M$7:$M$619)</f>
        <v>0</v>
      </c>
      <c r="O566" s="69">
        <f>SUMIF('PE2017'!$A$7:$A$619,'OP IFG'!B566,'PE2017'!N$7:$N$619)</f>
        <v>0</v>
      </c>
      <c r="P566" s="69">
        <f>SUMIF('PE2017'!$A$7:$A$619,'OP IFG'!B556,'PE2017'!$O$7:$O$619)</f>
        <v>0</v>
      </c>
      <c r="Q566" s="70">
        <f t="shared" si="210"/>
        <v>0</v>
      </c>
      <c r="R566" s="75"/>
      <c r="S566" s="75"/>
    </row>
    <row r="567" spans="1:19" s="54" customFormat="1" ht="17.25" customHeight="1">
      <c r="A567" s="82"/>
      <c r="B567" s="66">
        <v>625</v>
      </c>
      <c r="C567" s="110" t="s">
        <v>560</v>
      </c>
      <c r="D567" s="111"/>
      <c r="E567" s="73">
        <f t="shared" ref="E567:Q567" si="211">SUM(E568:E580)</f>
        <v>0</v>
      </c>
      <c r="F567" s="73">
        <f t="shared" si="211"/>
        <v>0</v>
      </c>
      <c r="G567" s="73">
        <f t="shared" si="211"/>
        <v>0</v>
      </c>
      <c r="H567" s="73">
        <f t="shared" si="211"/>
        <v>0</v>
      </c>
      <c r="I567" s="73">
        <f t="shared" si="211"/>
        <v>0</v>
      </c>
      <c r="J567" s="73">
        <f t="shared" si="211"/>
        <v>0</v>
      </c>
      <c r="K567" s="73">
        <f t="shared" si="211"/>
        <v>0</v>
      </c>
      <c r="L567" s="73">
        <f t="shared" si="211"/>
        <v>0</v>
      </c>
      <c r="M567" s="73">
        <f t="shared" si="211"/>
        <v>0</v>
      </c>
      <c r="N567" s="73">
        <f t="shared" si="211"/>
        <v>0</v>
      </c>
      <c r="O567" s="73">
        <f t="shared" si="211"/>
        <v>0</v>
      </c>
      <c r="P567" s="73">
        <f t="shared" si="211"/>
        <v>0</v>
      </c>
      <c r="Q567" s="73">
        <f t="shared" si="211"/>
        <v>0</v>
      </c>
      <c r="R567" s="74"/>
      <c r="S567" s="74"/>
    </row>
    <row r="568" spans="1:19" ht="17.25" customHeight="1">
      <c r="B568" s="68">
        <v>62501</v>
      </c>
      <c r="C568" s="108" t="s">
        <v>561</v>
      </c>
      <c r="D568" s="109"/>
      <c r="E568" s="69">
        <f>SUMIF('PE2017'!$A$7:$A$619,'OP IFG'!B568,'PE2017'!$D$7:$D$619)</f>
        <v>0</v>
      </c>
      <c r="F568" s="69">
        <f>SUMIF('PE2017'!$A$7:$A$619,'OP IFG'!B568,'PE2017'!$E$7:$E$619)</f>
        <v>0</v>
      </c>
      <c r="G568" s="69">
        <f>SUMIF('PE2017'!$A$7:$A$619,'OP IFG'!B568,'PE2017'!$F$7:$F$619)</f>
        <v>0</v>
      </c>
      <c r="H568" s="69">
        <f>SUMIF('PE2017'!$A$7:$A$619,'OP IFG'!B568,'PE2017'!$G$7:$G$619)</f>
        <v>0</v>
      </c>
      <c r="I568" s="69">
        <f>SUMIF('PE2017'!$A$7:$A$619,'OP IFG'!B568,'PE2017'!$H$7:$H$619)</f>
        <v>0</v>
      </c>
      <c r="J568" s="69">
        <f>SUMIF('PE2017'!$A$7:$A$619,'OP IFG'!B568,'PE2017'!$I$7:$I$619)</f>
        <v>0</v>
      </c>
      <c r="K568" s="69">
        <f>SUMIF('PE2017'!$A$7:$A$619,'OP IFG'!B568,'PE2017'!$J$7:$J$619)</f>
        <v>0</v>
      </c>
      <c r="L568" s="69">
        <f>SUMIF('PE2017'!$A$7:$A$619,'OP IFG'!B568,'PE2017'!$K$7:$K$619)</f>
        <v>0</v>
      </c>
      <c r="M568" s="69">
        <f>SUMIF('PE2017'!$A$7:$A$619,'OP IFG'!B568,'PE2017'!$L$7:$L$619)</f>
        <v>0</v>
      </c>
      <c r="N568" s="69">
        <f>SUMIF('PE2017'!$A$7:$A$619,'OP IFG'!B568,'PE2017'!$M$7:$M$619)</f>
        <v>0</v>
      </c>
      <c r="O568" s="69">
        <f>SUMIF('PE2017'!$A$7:$A$619,'OP IFG'!B568,'PE2017'!N$7:$N$619)</f>
        <v>0</v>
      </c>
      <c r="P568" s="69">
        <f>SUMIF('PE2017'!$A$7:$A$619,'OP IFG'!B558,'PE2017'!$O$7:$O$619)</f>
        <v>0</v>
      </c>
      <c r="Q568" s="70">
        <f t="shared" ref="Q568:Q580" si="212">SUM(E568:P568)</f>
        <v>0</v>
      </c>
      <c r="R568" s="75"/>
      <c r="S568" s="75"/>
    </row>
    <row r="569" spans="1:19" ht="17.25" customHeight="1">
      <c r="B569" s="68">
        <v>62502</v>
      </c>
      <c r="C569" s="108" t="s">
        <v>562</v>
      </c>
      <c r="D569" s="109"/>
      <c r="E569" s="69">
        <f>SUMIF('PE2017'!$A$7:$A$619,'OP IFG'!B569,'PE2017'!$D$7:$D$619)</f>
        <v>0</v>
      </c>
      <c r="F569" s="69">
        <f>SUMIF('PE2017'!$A$7:$A$619,'OP IFG'!B569,'PE2017'!$E$7:$E$619)</f>
        <v>0</v>
      </c>
      <c r="G569" s="69">
        <f>SUMIF('PE2017'!$A$7:$A$619,'OP IFG'!B569,'PE2017'!$F$7:$F$619)</f>
        <v>0</v>
      </c>
      <c r="H569" s="69">
        <f>SUMIF('PE2017'!$A$7:$A$619,'OP IFG'!B569,'PE2017'!$G$7:$G$619)</f>
        <v>0</v>
      </c>
      <c r="I569" s="69">
        <f>SUMIF('PE2017'!$A$7:$A$619,'OP IFG'!B569,'PE2017'!$H$7:$H$619)</f>
        <v>0</v>
      </c>
      <c r="J569" s="69">
        <f>SUMIF('PE2017'!$A$7:$A$619,'OP IFG'!B569,'PE2017'!$I$7:$I$619)</f>
        <v>0</v>
      </c>
      <c r="K569" s="69">
        <f>SUMIF('PE2017'!$A$7:$A$619,'OP IFG'!B569,'PE2017'!$J$7:$J$619)</f>
        <v>0</v>
      </c>
      <c r="L569" s="69">
        <f>SUMIF('PE2017'!$A$7:$A$619,'OP IFG'!B569,'PE2017'!$K$7:$K$619)</f>
        <v>0</v>
      </c>
      <c r="M569" s="69">
        <f>SUMIF('PE2017'!$A$7:$A$619,'OP IFG'!B569,'PE2017'!$L$7:$L$619)</f>
        <v>0</v>
      </c>
      <c r="N569" s="69">
        <f>SUMIF('PE2017'!$A$7:$A$619,'OP IFG'!B569,'PE2017'!$M$7:$M$619)</f>
        <v>0</v>
      </c>
      <c r="O569" s="69">
        <f>SUMIF('PE2017'!$A$7:$A$619,'OP IFG'!B569,'PE2017'!N$7:$N$619)</f>
        <v>0</v>
      </c>
      <c r="P569" s="69">
        <f>SUMIF('PE2017'!$A$7:$A$619,'OP IFG'!B559,'PE2017'!$O$7:$O$619)</f>
        <v>0</v>
      </c>
      <c r="Q569" s="70">
        <f t="shared" si="212"/>
        <v>0</v>
      </c>
      <c r="R569" s="75"/>
      <c r="S569" s="75"/>
    </row>
    <row r="570" spans="1:19" ht="17.25" customHeight="1">
      <c r="B570" s="68">
        <v>62503</v>
      </c>
      <c r="C570" s="108" t="s">
        <v>502</v>
      </c>
      <c r="D570" s="109"/>
      <c r="E570" s="69">
        <f>SUMIF('PE2017'!$A$7:$A$619,'OP IFG'!B570,'PE2017'!$D$7:$D$619)</f>
        <v>0</v>
      </c>
      <c r="F570" s="69">
        <f>SUMIF('PE2017'!$A$7:$A$619,'OP IFG'!B570,'PE2017'!$E$7:$E$619)</f>
        <v>0</v>
      </c>
      <c r="G570" s="69">
        <f>SUMIF('PE2017'!$A$7:$A$619,'OP IFG'!B570,'PE2017'!$F$7:$F$619)</f>
        <v>0</v>
      </c>
      <c r="H570" s="69">
        <f>SUMIF('PE2017'!$A$7:$A$619,'OP IFG'!B570,'PE2017'!$G$7:$G$619)</f>
        <v>0</v>
      </c>
      <c r="I570" s="69">
        <f>SUMIF('PE2017'!$A$7:$A$619,'OP IFG'!B570,'PE2017'!$H$7:$H$619)</f>
        <v>0</v>
      </c>
      <c r="J570" s="69">
        <f>SUMIF('PE2017'!$A$7:$A$619,'OP IFG'!B570,'PE2017'!$I$7:$I$619)</f>
        <v>0</v>
      </c>
      <c r="K570" s="69">
        <f>SUMIF('PE2017'!$A$7:$A$619,'OP IFG'!B570,'PE2017'!$J$7:$J$619)</f>
        <v>0</v>
      </c>
      <c r="L570" s="69">
        <f>SUMIF('PE2017'!$A$7:$A$619,'OP IFG'!B570,'PE2017'!$K$7:$K$619)</f>
        <v>0</v>
      </c>
      <c r="M570" s="69">
        <f>SUMIF('PE2017'!$A$7:$A$619,'OP IFG'!B570,'PE2017'!$L$7:$L$619)</f>
        <v>0</v>
      </c>
      <c r="N570" s="69">
        <f>SUMIF('PE2017'!$A$7:$A$619,'OP IFG'!B570,'PE2017'!$M$7:$M$619)</f>
        <v>0</v>
      </c>
      <c r="O570" s="69">
        <f>SUMIF('PE2017'!$A$7:$A$619,'OP IFG'!B570,'PE2017'!N$7:$N$619)</f>
        <v>0</v>
      </c>
      <c r="P570" s="69">
        <f>SUMIF('PE2017'!$A$7:$A$619,'OP IFG'!B560,'PE2017'!$O$7:$O$619)</f>
        <v>0</v>
      </c>
      <c r="Q570" s="70">
        <f t="shared" si="212"/>
        <v>0</v>
      </c>
      <c r="R570" s="75"/>
      <c r="S570" s="75"/>
    </row>
    <row r="571" spans="1:19" ht="17.25" customHeight="1">
      <c r="B571" s="68">
        <v>62504</v>
      </c>
      <c r="C571" s="108" t="s">
        <v>563</v>
      </c>
      <c r="D571" s="109"/>
      <c r="E571" s="69">
        <f>SUMIF('PE2017'!$A$7:$A$619,'OP IFG'!B571,'PE2017'!$D$7:$D$619)</f>
        <v>0</v>
      </c>
      <c r="F571" s="69">
        <f>SUMIF('PE2017'!$A$7:$A$619,'OP IFG'!B571,'PE2017'!$E$7:$E$619)</f>
        <v>0</v>
      </c>
      <c r="G571" s="69">
        <f>SUMIF('PE2017'!$A$7:$A$619,'OP IFG'!B571,'PE2017'!$F$7:$F$619)</f>
        <v>0</v>
      </c>
      <c r="H571" s="69">
        <f>SUMIF('PE2017'!$A$7:$A$619,'OP IFG'!B571,'PE2017'!$G$7:$G$619)</f>
        <v>0</v>
      </c>
      <c r="I571" s="69">
        <f>SUMIF('PE2017'!$A$7:$A$619,'OP IFG'!B571,'PE2017'!$H$7:$H$619)</f>
        <v>0</v>
      </c>
      <c r="J571" s="69">
        <f>SUMIF('PE2017'!$A$7:$A$619,'OP IFG'!B571,'PE2017'!$I$7:$I$619)</f>
        <v>0</v>
      </c>
      <c r="K571" s="69">
        <f>SUMIF('PE2017'!$A$7:$A$619,'OP IFG'!B571,'PE2017'!$J$7:$J$619)</f>
        <v>0</v>
      </c>
      <c r="L571" s="69">
        <f>SUMIF('PE2017'!$A$7:$A$619,'OP IFG'!B571,'PE2017'!$K$7:$K$619)</f>
        <v>0</v>
      </c>
      <c r="M571" s="69">
        <f>SUMIF('PE2017'!$A$7:$A$619,'OP IFG'!B571,'PE2017'!$L$7:$L$619)</f>
        <v>0</v>
      </c>
      <c r="N571" s="69">
        <f>SUMIF('PE2017'!$A$7:$A$619,'OP IFG'!B571,'PE2017'!$M$7:$M$619)</f>
        <v>0</v>
      </c>
      <c r="O571" s="69">
        <f>SUMIF('PE2017'!$A$7:$A$619,'OP IFG'!B571,'PE2017'!N$7:$N$619)</f>
        <v>0</v>
      </c>
      <c r="P571" s="69">
        <f>SUMIF('PE2017'!$A$7:$A$619,'OP IFG'!B561,'PE2017'!$O$7:$O$619)</f>
        <v>0</v>
      </c>
      <c r="Q571" s="70">
        <f t="shared" si="212"/>
        <v>0</v>
      </c>
      <c r="R571" s="75"/>
      <c r="S571" s="75"/>
    </row>
    <row r="572" spans="1:19" ht="17.25" customHeight="1">
      <c r="B572" s="68">
        <v>62505</v>
      </c>
      <c r="C572" s="108" t="s">
        <v>495</v>
      </c>
      <c r="D572" s="109"/>
      <c r="E572" s="69">
        <f>SUMIF('PE2017'!$A$7:$A$619,'OP IFG'!B572,'PE2017'!$D$7:$D$619)</f>
        <v>0</v>
      </c>
      <c r="F572" s="69">
        <f>SUMIF('PE2017'!$A$7:$A$619,'OP IFG'!B572,'PE2017'!$E$7:$E$619)</f>
        <v>0</v>
      </c>
      <c r="G572" s="69">
        <f>SUMIF('PE2017'!$A$7:$A$619,'OP IFG'!B572,'PE2017'!$F$7:$F$619)</f>
        <v>0</v>
      </c>
      <c r="H572" s="69">
        <f>SUMIF('PE2017'!$A$7:$A$619,'OP IFG'!B572,'PE2017'!$G$7:$G$619)</f>
        <v>0</v>
      </c>
      <c r="I572" s="69">
        <f>SUMIF('PE2017'!$A$7:$A$619,'OP IFG'!B572,'PE2017'!$H$7:$H$619)</f>
        <v>0</v>
      </c>
      <c r="J572" s="69">
        <f>SUMIF('PE2017'!$A$7:$A$619,'OP IFG'!B572,'PE2017'!$I$7:$I$619)</f>
        <v>0</v>
      </c>
      <c r="K572" s="69">
        <f>SUMIF('PE2017'!$A$7:$A$619,'OP IFG'!B572,'PE2017'!$J$7:$J$619)</f>
        <v>0</v>
      </c>
      <c r="L572" s="69">
        <f>SUMIF('PE2017'!$A$7:$A$619,'OP IFG'!B572,'PE2017'!$K$7:$K$619)</f>
        <v>0</v>
      </c>
      <c r="M572" s="69">
        <f>SUMIF('PE2017'!$A$7:$A$619,'OP IFG'!B572,'PE2017'!$L$7:$L$619)</f>
        <v>0</v>
      </c>
      <c r="N572" s="69">
        <f>SUMIF('PE2017'!$A$7:$A$619,'OP IFG'!B572,'PE2017'!$M$7:$M$619)</f>
        <v>0</v>
      </c>
      <c r="O572" s="69">
        <f>SUMIF('PE2017'!$A$7:$A$619,'OP IFG'!B572,'PE2017'!N$7:$N$619)</f>
        <v>0</v>
      </c>
      <c r="P572" s="69">
        <f>SUMIF('PE2017'!$A$7:$A$619,'OP IFG'!B562,'PE2017'!$O$7:$O$619)</f>
        <v>0</v>
      </c>
      <c r="Q572" s="70">
        <f t="shared" si="212"/>
        <v>0</v>
      </c>
      <c r="R572" s="75"/>
      <c r="S572" s="75"/>
    </row>
    <row r="573" spans="1:19" ht="17.25" customHeight="1">
      <c r="B573" s="68">
        <v>62506</v>
      </c>
      <c r="C573" s="108" t="s">
        <v>494</v>
      </c>
      <c r="D573" s="109"/>
      <c r="E573" s="69">
        <f>SUMIF('PE2017'!$A$7:$A$619,'OP IFG'!B573,'PE2017'!$D$7:$D$619)</f>
        <v>0</v>
      </c>
      <c r="F573" s="69">
        <f>SUMIF('PE2017'!$A$7:$A$619,'OP IFG'!B573,'PE2017'!$E$7:$E$619)</f>
        <v>0</v>
      </c>
      <c r="G573" s="69">
        <f>SUMIF('PE2017'!$A$7:$A$619,'OP IFG'!B573,'PE2017'!$F$7:$F$619)</f>
        <v>0</v>
      </c>
      <c r="H573" s="69">
        <f>SUMIF('PE2017'!$A$7:$A$619,'OP IFG'!B573,'PE2017'!$G$7:$G$619)</f>
        <v>0</v>
      </c>
      <c r="I573" s="69">
        <f>SUMIF('PE2017'!$A$7:$A$619,'OP IFG'!B573,'PE2017'!$H$7:$H$619)</f>
        <v>0</v>
      </c>
      <c r="J573" s="69">
        <f>SUMIF('PE2017'!$A$7:$A$619,'OP IFG'!B573,'PE2017'!$I$7:$I$619)</f>
        <v>0</v>
      </c>
      <c r="K573" s="69">
        <f>SUMIF('PE2017'!$A$7:$A$619,'OP IFG'!B573,'PE2017'!$J$7:$J$619)</f>
        <v>0</v>
      </c>
      <c r="L573" s="69">
        <f>SUMIF('PE2017'!$A$7:$A$619,'OP IFG'!B573,'PE2017'!$K$7:$K$619)</f>
        <v>0</v>
      </c>
      <c r="M573" s="69">
        <f>SUMIF('PE2017'!$A$7:$A$619,'OP IFG'!B573,'PE2017'!$L$7:$L$619)</f>
        <v>0</v>
      </c>
      <c r="N573" s="69">
        <f>SUMIF('PE2017'!$A$7:$A$619,'OP IFG'!B573,'PE2017'!$M$7:$M$619)</f>
        <v>0</v>
      </c>
      <c r="O573" s="69">
        <f>SUMIF('PE2017'!$A$7:$A$619,'OP IFG'!B573,'PE2017'!N$7:$N$619)</f>
        <v>0</v>
      </c>
      <c r="P573" s="69">
        <f>SUMIF('PE2017'!$A$7:$A$619,'OP IFG'!B563,'PE2017'!$O$7:$O$619)</f>
        <v>0</v>
      </c>
      <c r="Q573" s="70">
        <f t="shared" si="212"/>
        <v>0</v>
      </c>
      <c r="R573" s="75"/>
      <c r="S573" s="75"/>
    </row>
    <row r="574" spans="1:19" ht="17.25" customHeight="1">
      <c r="B574" s="68">
        <v>62507</v>
      </c>
      <c r="C574" s="108" t="s">
        <v>564</v>
      </c>
      <c r="D574" s="109"/>
      <c r="E574" s="69">
        <f>SUMIF('PE2017'!$A$7:$A$619,'OP IFG'!B574,'PE2017'!$D$7:$D$619)</f>
        <v>0</v>
      </c>
      <c r="F574" s="69">
        <f>SUMIF('PE2017'!$A$7:$A$619,'OP IFG'!B574,'PE2017'!$E$7:$E$619)</f>
        <v>0</v>
      </c>
      <c r="G574" s="69">
        <f>SUMIF('PE2017'!$A$7:$A$619,'OP IFG'!B574,'PE2017'!$F$7:$F$619)</f>
        <v>0</v>
      </c>
      <c r="H574" s="69">
        <f>SUMIF('PE2017'!$A$7:$A$619,'OP IFG'!B574,'PE2017'!$G$7:$G$619)</f>
        <v>0</v>
      </c>
      <c r="I574" s="69">
        <f>SUMIF('PE2017'!$A$7:$A$619,'OP IFG'!B574,'PE2017'!$H$7:$H$619)</f>
        <v>0</v>
      </c>
      <c r="J574" s="69">
        <f>SUMIF('PE2017'!$A$7:$A$619,'OP IFG'!B574,'PE2017'!$I$7:$I$619)</f>
        <v>0</v>
      </c>
      <c r="K574" s="69">
        <f>SUMIF('PE2017'!$A$7:$A$619,'OP IFG'!B574,'PE2017'!$J$7:$J$619)</f>
        <v>0</v>
      </c>
      <c r="L574" s="69">
        <f>SUMIF('PE2017'!$A$7:$A$619,'OP IFG'!B574,'PE2017'!$K$7:$K$619)</f>
        <v>0</v>
      </c>
      <c r="M574" s="69">
        <f>SUMIF('PE2017'!$A$7:$A$619,'OP IFG'!B574,'PE2017'!$L$7:$L$619)</f>
        <v>0</v>
      </c>
      <c r="N574" s="69">
        <f>SUMIF('PE2017'!$A$7:$A$619,'OP IFG'!B574,'PE2017'!$M$7:$M$619)</f>
        <v>0</v>
      </c>
      <c r="O574" s="69">
        <f>SUMIF('PE2017'!$A$7:$A$619,'OP IFG'!B574,'PE2017'!N$7:$N$619)</f>
        <v>0</v>
      </c>
      <c r="P574" s="69">
        <f>SUMIF('PE2017'!$A$7:$A$619,'OP IFG'!B564,'PE2017'!$O$7:$O$619)</f>
        <v>0</v>
      </c>
      <c r="Q574" s="70">
        <f t="shared" si="212"/>
        <v>0</v>
      </c>
      <c r="R574" s="75"/>
      <c r="S574" s="75"/>
    </row>
    <row r="575" spans="1:19" ht="17.25" customHeight="1">
      <c r="B575" s="68">
        <v>62508</v>
      </c>
      <c r="C575" s="108" t="s">
        <v>565</v>
      </c>
      <c r="D575" s="109"/>
      <c r="E575" s="69">
        <f>SUMIF('PE2017'!$A$7:$A$619,'OP IFG'!B575,'PE2017'!$D$7:$D$619)</f>
        <v>0</v>
      </c>
      <c r="F575" s="69">
        <f>SUMIF('PE2017'!$A$7:$A$619,'OP IFG'!B575,'PE2017'!$E$7:$E$619)</f>
        <v>0</v>
      </c>
      <c r="G575" s="69">
        <f>SUMIF('PE2017'!$A$7:$A$619,'OP IFG'!B575,'PE2017'!$F$7:$F$619)</f>
        <v>0</v>
      </c>
      <c r="H575" s="69">
        <f>SUMIF('PE2017'!$A$7:$A$619,'OP IFG'!B575,'PE2017'!$G$7:$G$619)</f>
        <v>0</v>
      </c>
      <c r="I575" s="69">
        <f>SUMIF('PE2017'!$A$7:$A$619,'OP IFG'!B575,'PE2017'!$H$7:$H$619)</f>
        <v>0</v>
      </c>
      <c r="J575" s="69">
        <f>SUMIF('PE2017'!$A$7:$A$619,'OP IFG'!B575,'PE2017'!$I$7:$I$619)</f>
        <v>0</v>
      </c>
      <c r="K575" s="69">
        <f>SUMIF('PE2017'!$A$7:$A$619,'OP IFG'!B575,'PE2017'!$J$7:$J$619)</f>
        <v>0</v>
      </c>
      <c r="L575" s="69">
        <f>SUMIF('PE2017'!$A$7:$A$619,'OP IFG'!B575,'PE2017'!$K$7:$K$619)</f>
        <v>0</v>
      </c>
      <c r="M575" s="69">
        <f>SUMIF('PE2017'!$A$7:$A$619,'OP IFG'!B575,'PE2017'!$L$7:$L$619)</f>
        <v>0</v>
      </c>
      <c r="N575" s="69">
        <f>SUMIF('PE2017'!$A$7:$A$619,'OP IFG'!B575,'PE2017'!$M$7:$M$619)</f>
        <v>0</v>
      </c>
      <c r="O575" s="69">
        <f>SUMIF('PE2017'!$A$7:$A$619,'OP IFG'!B575,'PE2017'!N$7:$N$619)</f>
        <v>0</v>
      </c>
      <c r="P575" s="69">
        <f>SUMIF('PE2017'!$A$7:$A$619,'OP IFG'!B565,'PE2017'!$O$7:$O$619)</f>
        <v>0</v>
      </c>
      <c r="Q575" s="70">
        <f t="shared" si="212"/>
        <v>0</v>
      </c>
      <c r="R575" s="75"/>
      <c r="S575" s="75"/>
    </row>
    <row r="576" spans="1:19" ht="17.25" customHeight="1">
      <c r="B576" s="68">
        <v>62509</v>
      </c>
      <c r="C576" s="108" t="s">
        <v>566</v>
      </c>
      <c r="D576" s="109"/>
      <c r="E576" s="69">
        <f>SUMIF('PE2017'!$A$7:$A$619,'OP IFG'!B576,'PE2017'!$D$7:$D$619)</f>
        <v>0</v>
      </c>
      <c r="F576" s="69">
        <f>SUMIF('PE2017'!$A$7:$A$619,'OP IFG'!B576,'PE2017'!$E$7:$E$619)</f>
        <v>0</v>
      </c>
      <c r="G576" s="69">
        <f>SUMIF('PE2017'!$A$7:$A$619,'OP IFG'!B576,'PE2017'!$F$7:$F$619)</f>
        <v>0</v>
      </c>
      <c r="H576" s="69">
        <f>SUMIF('PE2017'!$A$7:$A$619,'OP IFG'!B576,'PE2017'!$G$7:$G$619)</f>
        <v>0</v>
      </c>
      <c r="I576" s="69">
        <f>SUMIF('PE2017'!$A$7:$A$619,'OP IFG'!B576,'PE2017'!$H$7:$H$619)</f>
        <v>0</v>
      </c>
      <c r="J576" s="69">
        <f>SUMIF('PE2017'!$A$7:$A$619,'OP IFG'!B576,'PE2017'!$I$7:$I$619)</f>
        <v>0</v>
      </c>
      <c r="K576" s="69">
        <f>SUMIF('PE2017'!$A$7:$A$619,'OP IFG'!B576,'PE2017'!$J$7:$J$619)</f>
        <v>0</v>
      </c>
      <c r="L576" s="69">
        <f>SUMIF('PE2017'!$A$7:$A$619,'OP IFG'!B576,'PE2017'!$K$7:$K$619)</f>
        <v>0</v>
      </c>
      <c r="M576" s="69">
        <f>SUMIF('PE2017'!$A$7:$A$619,'OP IFG'!B576,'PE2017'!$L$7:$L$619)</f>
        <v>0</v>
      </c>
      <c r="N576" s="69">
        <f>SUMIF('PE2017'!$A$7:$A$619,'OP IFG'!B576,'PE2017'!$M$7:$M$619)</f>
        <v>0</v>
      </c>
      <c r="O576" s="69">
        <f>SUMIF('PE2017'!$A$7:$A$619,'OP IFG'!B576,'PE2017'!N$7:$N$619)</f>
        <v>0</v>
      </c>
      <c r="P576" s="69">
        <f>SUMIF('PE2017'!$A$7:$A$619,'OP IFG'!B566,'PE2017'!$O$7:$O$619)</f>
        <v>0</v>
      </c>
      <c r="Q576" s="70">
        <f t="shared" si="212"/>
        <v>0</v>
      </c>
      <c r="R576" s="75"/>
      <c r="S576" s="75"/>
    </row>
    <row r="577" spans="1:19" ht="17.25" customHeight="1">
      <c r="B577" s="68">
        <v>62510</v>
      </c>
      <c r="C577" s="108" t="s">
        <v>568</v>
      </c>
      <c r="D577" s="109"/>
      <c r="E577" s="69">
        <f>SUMIF('PE2017'!$A$7:$A$619,'OP IFG'!B577,'PE2017'!$D$7:$D$619)</f>
        <v>0</v>
      </c>
      <c r="F577" s="69">
        <f>SUMIF('PE2017'!$A$7:$A$619,'OP IFG'!B577,'PE2017'!$E$7:$E$619)</f>
        <v>0</v>
      </c>
      <c r="G577" s="69">
        <f>SUMIF('PE2017'!$A$7:$A$619,'OP IFG'!B577,'PE2017'!$F$7:$F$619)</f>
        <v>0</v>
      </c>
      <c r="H577" s="69">
        <f>SUMIF('PE2017'!$A$7:$A$619,'OP IFG'!B577,'PE2017'!$G$7:$G$619)</f>
        <v>0</v>
      </c>
      <c r="I577" s="69">
        <f>SUMIF('PE2017'!$A$7:$A$619,'OP IFG'!B577,'PE2017'!$H$7:$H$619)</f>
        <v>0</v>
      </c>
      <c r="J577" s="69">
        <f>SUMIF('PE2017'!$A$7:$A$619,'OP IFG'!B577,'PE2017'!$I$7:$I$619)</f>
        <v>0</v>
      </c>
      <c r="K577" s="69">
        <f>SUMIF('PE2017'!$A$7:$A$619,'OP IFG'!B577,'PE2017'!$J$7:$J$619)</f>
        <v>0</v>
      </c>
      <c r="L577" s="69">
        <f>SUMIF('PE2017'!$A$7:$A$619,'OP IFG'!B577,'PE2017'!$K$7:$K$619)</f>
        <v>0</v>
      </c>
      <c r="M577" s="69">
        <f>SUMIF('PE2017'!$A$7:$A$619,'OP IFG'!B577,'PE2017'!$L$7:$L$619)</f>
        <v>0</v>
      </c>
      <c r="N577" s="69">
        <f>SUMIF('PE2017'!$A$7:$A$619,'OP IFG'!B577,'PE2017'!$M$7:$M$619)</f>
        <v>0</v>
      </c>
      <c r="O577" s="69">
        <f>SUMIF('PE2017'!$A$7:$A$619,'OP IFG'!B577,'PE2017'!N$7:$N$619)</f>
        <v>0</v>
      </c>
      <c r="P577" s="69">
        <f>SUMIF('PE2017'!$A$7:$A$619,'OP IFG'!B567,'PE2017'!$O$7:$O$619)</f>
        <v>0</v>
      </c>
      <c r="Q577" s="70">
        <f t="shared" si="212"/>
        <v>0</v>
      </c>
      <c r="R577" s="75"/>
      <c r="S577" s="75"/>
    </row>
    <row r="578" spans="1:19" ht="17.25" customHeight="1">
      <c r="B578" s="68">
        <v>62511</v>
      </c>
      <c r="C578" s="108" t="s">
        <v>570</v>
      </c>
      <c r="D578" s="109"/>
      <c r="E578" s="69">
        <f>SUMIF('PE2017'!$A$7:$A$619,'OP IFG'!B578,'PE2017'!$D$7:$D$619)</f>
        <v>0</v>
      </c>
      <c r="F578" s="69">
        <f>SUMIF('PE2017'!$A$7:$A$619,'OP IFG'!B578,'PE2017'!$E$7:$E$619)</f>
        <v>0</v>
      </c>
      <c r="G578" s="69">
        <f>SUMIF('PE2017'!$A$7:$A$619,'OP IFG'!B578,'PE2017'!$F$7:$F$619)</f>
        <v>0</v>
      </c>
      <c r="H578" s="69">
        <f>SUMIF('PE2017'!$A$7:$A$619,'OP IFG'!B578,'PE2017'!$G$7:$G$619)</f>
        <v>0</v>
      </c>
      <c r="I578" s="69">
        <f>SUMIF('PE2017'!$A$7:$A$619,'OP IFG'!B578,'PE2017'!$H$7:$H$619)</f>
        <v>0</v>
      </c>
      <c r="J578" s="69">
        <f>SUMIF('PE2017'!$A$7:$A$619,'OP IFG'!B578,'PE2017'!$I$7:$I$619)</f>
        <v>0</v>
      </c>
      <c r="K578" s="69">
        <f>SUMIF('PE2017'!$A$7:$A$619,'OP IFG'!B578,'PE2017'!$J$7:$J$619)</f>
        <v>0</v>
      </c>
      <c r="L578" s="69">
        <f>SUMIF('PE2017'!$A$7:$A$619,'OP IFG'!B578,'PE2017'!$K$7:$K$619)</f>
        <v>0</v>
      </c>
      <c r="M578" s="69">
        <f>SUMIF('PE2017'!$A$7:$A$619,'OP IFG'!B578,'PE2017'!$L$7:$L$619)</f>
        <v>0</v>
      </c>
      <c r="N578" s="69">
        <f>SUMIF('PE2017'!$A$7:$A$619,'OP IFG'!B578,'PE2017'!$M$7:$M$619)</f>
        <v>0</v>
      </c>
      <c r="O578" s="69">
        <f>SUMIF('PE2017'!$A$7:$A$619,'OP IFG'!B578,'PE2017'!N$7:$N$619)</f>
        <v>0</v>
      </c>
      <c r="P578" s="69">
        <f>SUMIF('PE2017'!$A$7:$A$619,'OP IFG'!B568,'PE2017'!$O$7:$O$619)</f>
        <v>0</v>
      </c>
      <c r="Q578" s="70">
        <f t="shared" si="212"/>
        <v>0</v>
      </c>
      <c r="R578" s="75"/>
      <c r="S578" s="75"/>
    </row>
    <row r="579" spans="1:19" ht="17.25" customHeight="1">
      <c r="B579" s="68" t="s">
        <v>613</v>
      </c>
      <c r="C579" s="108" t="s">
        <v>524</v>
      </c>
      <c r="D579" s="109"/>
      <c r="E579" s="69">
        <f>SUMIF('PE2017'!$A$7:$A$619,'OP IFG'!B579,'PE2017'!$D$7:$D$619)</f>
        <v>0</v>
      </c>
      <c r="F579" s="69">
        <f>SUMIF('PE2017'!$A$7:$A$619,'OP IFG'!B579,'PE2017'!$E$7:$E$619)</f>
        <v>0</v>
      </c>
      <c r="G579" s="69">
        <f>SUMIF('PE2017'!$A$7:$A$619,'OP IFG'!B579,'PE2017'!$F$7:$F$619)</f>
        <v>0</v>
      </c>
      <c r="H579" s="69">
        <f>SUMIF('PE2017'!$A$7:$A$619,'OP IFG'!B579,'PE2017'!$G$7:$G$619)</f>
        <v>0</v>
      </c>
      <c r="I579" s="69">
        <f>SUMIF('PE2017'!$A$7:$A$619,'OP IFG'!B579,'PE2017'!$H$7:$H$619)</f>
        <v>0</v>
      </c>
      <c r="J579" s="69">
        <f>SUMIF('PE2017'!$A$7:$A$619,'OP IFG'!B579,'PE2017'!$I$7:$I$619)</f>
        <v>0</v>
      </c>
      <c r="K579" s="69">
        <f>SUMIF('PE2017'!$A$7:$A$619,'OP IFG'!B579,'PE2017'!$J$7:$J$619)</f>
        <v>0</v>
      </c>
      <c r="L579" s="69">
        <f>SUMIF('PE2017'!$A$7:$A$619,'OP IFG'!B579,'PE2017'!$K$7:$K$619)</f>
        <v>0</v>
      </c>
      <c r="M579" s="69">
        <f>SUMIF('PE2017'!$A$7:$A$619,'OP IFG'!B579,'PE2017'!$L$7:$L$619)</f>
        <v>0</v>
      </c>
      <c r="N579" s="69">
        <f>SUMIF('PE2017'!$A$7:$A$619,'OP IFG'!B579,'PE2017'!$M$7:$M$619)</f>
        <v>0</v>
      </c>
      <c r="O579" s="69">
        <f>SUMIF('PE2017'!$A$7:$A$619,'OP IFG'!B579,'PE2017'!N$7:$N$619)</f>
        <v>0</v>
      </c>
      <c r="P579" s="69">
        <f>SUMIF('PE2017'!$A$7:$A$619,'OP IFG'!B569,'PE2017'!$O$7:$O$619)</f>
        <v>0</v>
      </c>
      <c r="Q579" s="70">
        <f t="shared" si="212"/>
        <v>0</v>
      </c>
      <c r="R579" s="75"/>
      <c r="S579" s="75"/>
    </row>
    <row r="580" spans="1:19" ht="17.25" customHeight="1">
      <c r="B580" s="68" t="s">
        <v>614</v>
      </c>
      <c r="C580" s="108" t="s">
        <v>526</v>
      </c>
      <c r="D580" s="109"/>
      <c r="E580" s="69">
        <f>SUMIF('PE2017'!$A$7:$A$619,'OP IFG'!B580,'PE2017'!$D$7:$D$619)</f>
        <v>0</v>
      </c>
      <c r="F580" s="69">
        <f>SUMIF('PE2017'!$A$7:$A$619,'OP IFG'!B580,'PE2017'!$E$7:$E$619)</f>
        <v>0</v>
      </c>
      <c r="G580" s="69">
        <f>SUMIF('PE2017'!$A$7:$A$619,'OP IFG'!B580,'PE2017'!$F$7:$F$619)</f>
        <v>0</v>
      </c>
      <c r="H580" s="69">
        <f>SUMIF('PE2017'!$A$7:$A$619,'OP IFG'!B580,'PE2017'!$G$7:$G$619)</f>
        <v>0</v>
      </c>
      <c r="I580" s="69">
        <f>SUMIF('PE2017'!$A$7:$A$619,'OP IFG'!B580,'PE2017'!$H$7:$H$619)</f>
        <v>0</v>
      </c>
      <c r="J580" s="69">
        <f>SUMIF('PE2017'!$A$7:$A$619,'OP IFG'!B580,'PE2017'!$I$7:$I$619)</f>
        <v>0</v>
      </c>
      <c r="K580" s="69">
        <f>SUMIF('PE2017'!$A$7:$A$619,'OP IFG'!B580,'PE2017'!$J$7:$J$619)</f>
        <v>0</v>
      </c>
      <c r="L580" s="69">
        <f>SUMIF('PE2017'!$A$7:$A$619,'OP IFG'!B580,'PE2017'!$K$7:$K$619)</f>
        <v>0</v>
      </c>
      <c r="M580" s="69">
        <f>SUMIF('PE2017'!$A$7:$A$619,'OP IFG'!B580,'PE2017'!$L$7:$L$619)</f>
        <v>0</v>
      </c>
      <c r="N580" s="69">
        <f>SUMIF('PE2017'!$A$7:$A$619,'OP IFG'!B580,'PE2017'!$M$7:$M$619)</f>
        <v>0</v>
      </c>
      <c r="O580" s="69">
        <f>SUMIF('PE2017'!$A$7:$A$619,'OP IFG'!B580,'PE2017'!N$7:$N$619)</f>
        <v>0</v>
      </c>
      <c r="P580" s="69">
        <f>SUMIF('PE2017'!$A$7:$A$619,'OP IFG'!B570,'PE2017'!$O$7:$O$619)</f>
        <v>0</v>
      </c>
      <c r="Q580" s="70">
        <f t="shared" si="212"/>
        <v>0</v>
      </c>
      <c r="R580" s="75"/>
      <c r="S580" s="75"/>
    </row>
    <row r="581" spans="1:19" s="54" customFormat="1" ht="17.25" customHeight="1">
      <c r="A581" s="82"/>
      <c r="B581" s="66">
        <v>626</v>
      </c>
      <c r="C581" s="110" t="s">
        <v>575</v>
      </c>
      <c r="D581" s="111"/>
      <c r="E581" s="73">
        <f t="shared" ref="E581:Q581" si="213">SUM(E582:E590)</f>
        <v>0</v>
      </c>
      <c r="F581" s="73">
        <f t="shared" si="213"/>
        <v>0</v>
      </c>
      <c r="G581" s="73">
        <f t="shared" si="213"/>
        <v>0</v>
      </c>
      <c r="H581" s="73">
        <f t="shared" si="213"/>
        <v>0</v>
      </c>
      <c r="I581" s="73">
        <f t="shared" si="213"/>
        <v>0</v>
      </c>
      <c r="J581" s="73">
        <f t="shared" si="213"/>
        <v>0</v>
      </c>
      <c r="K581" s="73">
        <f t="shared" si="213"/>
        <v>0</v>
      </c>
      <c r="L581" s="73">
        <f t="shared" si="213"/>
        <v>0</v>
      </c>
      <c r="M581" s="73">
        <f t="shared" si="213"/>
        <v>0</v>
      </c>
      <c r="N581" s="73">
        <f t="shared" si="213"/>
        <v>0</v>
      </c>
      <c r="O581" s="73">
        <f t="shared" si="213"/>
        <v>0</v>
      </c>
      <c r="P581" s="73">
        <f t="shared" si="213"/>
        <v>0</v>
      </c>
      <c r="Q581" s="73">
        <f t="shared" si="213"/>
        <v>0</v>
      </c>
      <c r="R581" s="74"/>
      <c r="S581" s="74"/>
    </row>
    <row r="582" spans="1:19" ht="17.25" customHeight="1">
      <c r="B582" s="68">
        <v>62601</v>
      </c>
      <c r="C582" s="108" t="s">
        <v>561</v>
      </c>
      <c r="D582" s="109"/>
      <c r="E582" s="69">
        <f>SUMIF('PE2017'!$A$7:$A$619,'OP IFG'!B582,'PE2017'!$D$7:$D$619)</f>
        <v>0</v>
      </c>
      <c r="F582" s="69">
        <f>SUMIF('PE2017'!$A$7:$A$619,'OP IFG'!B582,'PE2017'!$E$7:$E$619)</f>
        <v>0</v>
      </c>
      <c r="G582" s="69">
        <f>SUMIF('PE2017'!$A$7:$A$619,'OP IFG'!B582,'PE2017'!$F$7:$F$619)</f>
        <v>0</v>
      </c>
      <c r="H582" s="69">
        <f>SUMIF('PE2017'!$A$7:$A$619,'OP IFG'!B582,'PE2017'!$G$7:$G$619)</f>
        <v>0</v>
      </c>
      <c r="I582" s="69">
        <f>SUMIF('PE2017'!$A$7:$A$619,'OP IFG'!B582,'PE2017'!$H$7:$H$619)</f>
        <v>0</v>
      </c>
      <c r="J582" s="69">
        <f>SUMIF('PE2017'!$A$7:$A$619,'OP IFG'!B582,'PE2017'!$I$7:$I$619)</f>
        <v>0</v>
      </c>
      <c r="K582" s="69">
        <f>SUMIF('PE2017'!$A$7:$A$619,'OP IFG'!B582,'PE2017'!$J$7:$J$619)</f>
        <v>0</v>
      </c>
      <c r="L582" s="69">
        <f>SUMIF('PE2017'!$A$7:$A$619,'OP IFG'!B582,'PE2017'!$K$7:$K$619)</f>
        <v>0</v>
      </c>
      <c r="M582" s="69">
        <f>SUMIF('PE2017'!$A$7:$A$619,'OP IFG'!B582,'PE2017'!$L$7:$L$619)</f>
        <v>0</v>
      </c>
      <c r="N582" s="69">
        <f>SUMIF('PE2017'!$A$7:$A$619,'OP IFG'!B582,'PE2017'!$M$7:$M$619)</f>
        <v>0</v>
      </c>
      <c r="O582" s="69">
        <f>SUMIF('PE2017'!$A$7:$A$619,'OP IFG'!B582,'PE2017'!N$7:$N$619)</f>
        <v>0</v>
      </c>
      <c r="P582" s="69">
        <f>SUMIF('PE2017'!$A$7:$A$619,'OP IFG'!B572,'PE2017'!$O$7:$O$619)</f>
        <v>0</v>
      </c>
      <c r="Q582" s="70">
        <f t="shared" ref="Q582:Q590" si="214">SUM(E582:P582)</f>
        <v>0</v>
      </c>
      <c r="R582" s="75"/>
      <c r="S582" s="75"/>
    </row>
    <row r="583" spans="1:19" ht="17.25" customHeight="1">
      <c r="B583" s="68">
        <v>62602</v>
      </c>
      <c r="C583" s="108" t="s">
        <v>503</v>
      </c>
      <c r="D583" s="109"/>
      <c r="E583" s="69">
        <f>SUMIF('PE2017'!$A$7:$A$619,'OP IFG'!B583,'PE2017'!$D$7:$D$619)</f>
        <v>0</v>
      </c>
      <c r="F583" s="69">
        <f>SUMIF('PE2017'!$A$7:$A$619,'OP IFG'!B583,'PE2017'!$E$7:$E$619)</f>
        <v>0</v>
      </c>
      <c r="G583" s="69">
        <f>SUMIF('PE2017'!$A$7:$A$619,'OP IFG'!B583,'PE2017'!$F$7:$F$619)</f>
        <v>0</v>
      </c>
      <c r="H583" s="69">
        <f>SUMIF('PE2017'!$A$7:$A$619,'OP IFG'!B583,'PE2017'!$G$7:$G$619)</f>
        <v>0</v>
      </c>
      <c r="I583" s="69">
        <f>SUMIF('PE2017'!$A$7:$A$619,'OP IFG'!B583,'PE2017'!$H$7:$H$619)</f>
        <v>0</v>
      </c>
      <c r="J583" s="69">
        <f>SUMIF('PE2017'!$A$7:$A$619,'OP IFG'!B583,'PE2017'!$I$7:$I$619)</f>
        <v>0</v>
      </c>
      <c r="K583" s="69">
        <f>SUMIF('PE2017'!$A$7:$A$619,'OP IFG'!B583,'PE2017'!$J$7:$J$619)</f>
        <v>0</v>
      </c>
      <c r="L583" s="69">
        <f>SUMIF('PE2017'!$A$7:$A$619,'OP IFG'!B583,'PE2017'!$K$7:$K$619)</f>
        <v>0</v>
      </c>
      <c r="M583" s="69">
        <f>SUMIF('PE2017'!$A$7:$A$619,'OP IFG'!B583,'PE2017'!$L$7:$L$619)</f>
        <v>0</v>
      </c>
      <c r="N583" s="69">
        <f>SUMIF('PE2017'!$A$7:$A$619,'OP IFG'!B583,'PE2017'!$M$7:$M$619)</f>
        <v>0</v>
      </c>
      <c r="O583" s="69">
        <f>SUMIF('PE2017'!$A$7:$A$619,'OP IFG'!B583,'PE2017'!N$7:$N$619)</f>
        <v>0</v>
      </c>
      <c r="P583" s="69">
        <f>SUMIF('PE2017'!$A$7:$A$619,'OP IFG'!B573,'PE2017'!$O$7:$O$619)</f>
        <v>0</v>
      </c>
      <c r="Q583" s="70">
        <f t="shared" si="214"/>
        <v>0</v>
      </c>
      <c r="R583" s="75"/>
      <c r="S583" s="75"/>
    </row>
    <row r="584" spans="1:19" ht="17.25" customHeight="1">
      <c r="B584" s="68">
        <v>62603</v>
      </c>
      <c r="C584" s="108" t="s">
        <v>502</v>
      </c>
      <c r="D584" s="109"/>
      <c r="E584" s="69">
        <f>SUMIF('PE2017'!$A$7:$A$619,'OP IFG'!B584,'PE2017'!$D$7:$D$619)</f>
        <v>0</v>
      </c>
      <c r="F584" s="69">
        <f>SUMIF('PE2017'!$A$7:$A$619,'OP IFG'!B584,'PE2017'!$E$7:$E$619)</f>
        <v>0</v>
      </c>
      <c r="G584" s="69">
        <f>SUMIF('PE2017'!$A$7:$A$619,'OP IFG'!B584,'PE2017'!$F$7:$F$619)</f>
        <v>0</v>
      </c>
      <c r="H584" s="69">
        <f>SUMIF('PE2017'!$A$7:$A$619,'OP IFG'!B584,'PE2017'!$G$7:$G$619)</f>
        <v>0</v>
      </c>
      <c r="I584" s="69">
        <f>SUMIF('PE2017'!$A$7:$A$619,'OP IFG'!B584,'PE2017'!$H$7:$H$619)</f>
        <v>0</v>
      </c>
      <c r="J584" s="69">
        <f>SUMIF('PE2017'!$A$7:$A$619,'OP IFG'!B584,'PE2017'!$I$7:$I$619)</f>
        <v>0</v>
      </c>
      <c r="K584" s="69">
        <f>SUMIF('PE2017'!$A$7:$A$619,'OP IFG'!B584,'PE2017'!$J$7:$J$619)</f>
        <v>0</v>
      </c>
      <c r="L584" s="69">
        <f>SUMIF('PE2017'!$A$7:$A$619,'OP IFG'!B584,'PE2017'!$K$7:$K$619)</f>
        <v>0</v>
      </c>
      <c r="M584" s="69">
        <f>SUMIF('PE2017'!$A$7:$A$619,'OP IFG'!B584,'PE2017'!$L$7:$L$619)</f>
        <v>0</v>
      </c>
      <c r="N584" s="69">
        <f>SUMIF('PE2017'!$A$7:$A$619,'OP IFG'!B584,'PE2017'!$M$7:$M$619)</f>
        <v>0</v>
      </c>
      <c r="O584" s="69">
        <f>SUMIF('PE2017'!$A$7:$A$619,'OP IFG'!B584,'PE2017'!N$7:$N$619)</f>
        <v>0</v>
      </c>
      <c r="P584" s="69">
        <f>SUMIF('PE2017'!$A$7:$A$619,'OP IFG'!B574,'PE2017'!$O$7:$O$619)</f>
        <v>0</v>
      </c>
      <c r="Q584" s="70">
        <f t="shared" si="214"/>
        <v>0</v>
      </c>
      <c r="R584" s="75"/>
      <c r="S584" s="75"/>
    </row>
    <row r="585" spans="1:19" ht="17.25" customHeight="1">
      <c r="B585" s="68">
        <v>62604</v>
      </c>
      <c r="C585" s="108" t="s">
        <v>495</v>
      </c>
      <c r="D585" s="109"/>
      <c r="E585" s="69">
        <f>SUMIF('PE2017'!$A$7:$A$619,'OP IFG'!B585,'PE2017'!$D$7:$D$619)</f>
        <v>0</v>
      </c>
      <c r="F585" s="69">
        <f>SUMIF('PE2017'!$A$7:$A$619,'OP IFG'!B585,'PE2017'!$E$7:$E$619)</f>
        <v>0</v>
      </c>
      <c r="G585" s="69">
        <f>SUMIF('PE2017'!$A$7:$A$619,'OP IFG'!B585,'PE2017'!$F$7:$F$619)</f>
        <v>0</v>
      </c>
      <c r="H585" s="69">
        <f>SUMIF('PE2017'!$A$7:$A$619,'OP IFG'!B585,'PE2017'!$G$7:$G$619)</f>
        <v>0</v>
      </c>
      <c r="I585" s="69">
        <f>SUMIF('PE2017'!$A$7:$A$619,'OP IFG'!B585,'PE2017'!$H$7:$H$619)</f>
        <v>0</v>
      </c>
      <c r="J585" s="69">
        <f>SUMIF('PE2017'!$A$7:$A$619,'OP IFG'!B585,'PE2017'!$I$7:$I$619)</f>
        <v>0</v>
      </c>
      <c r="K585" s="69">
        <f>SUMIF('PE2017'!$A$7:$A$619,'OP IFG'!B585,'PE2017'!$J$7:$J$619)</f>
        <v>0</v>
      </c>
      <c r="L585" s="69">
        <f>SUMIF('PE2017'!$A$7:$A$619,'OP IFG'!B585,'PE2017'!$K$7:$K$619)</f>
        <v>0</v>
      </c>
      <c r="M585" s="69">
        <f>SUMIF('PE2017'!$A$7:$A$619,'OP IFG'!B585,'PE2017'!$L$7:$L$619)</f>
        <v>0</v>
      </c>
      <c r="N585" s="69">
        <f>SUMIF('PE2017'!$A$7:$A$619,'OP IFG'!B585,'PE2017'!$M$7:$M$619)</f>
        <v>0</v>
      </c>
      <c r="O585" s="69">
        <f>SUMIF('PE2017'!$A$7:$A$619,'OP IFG'!B585,'PE2017'!N$7:$N$619)</f>
        <v>0</v>
      </c>
      <c r="P585" s="69">
        <f>SUMIF('PE2017'!$A$7:$A$619,'OP IFG'!B575,'PE2017'!$O$7:$O$619)</f>
        <v>0</v>
      </c>
      <c r="Q585" s="70">
        <f t="shared" si="214"/>
        <v>0</v>
      </c>
      <c r="R585" s="75"/>
      <c r="S585" s="75"/>
    </row>
    <row r="586" spans="1:19" ht="17.25" customHeight="1">
      <c r="B586" s="68">
        <v>62605</v>
      </c>
      <c r="C586" s="108" t="s">
        <v>577</v>
      </c>
      <c r="D586" s="109"/>
      <c r="E586" s="69">
        <f>SUMIF('PE2017'!$A$7:$A$619,'OP IFG'!B586,'PE2017'!$D$7:$D$619)</f>
        <v>0</v>
      </c>
      <c r="F586" s="69">
        <f>SUMIF('PE2017'!$A$7:$A$619,'OP IFG'!B586,'PE2017'!$E$7:$E$619)</f>
        <v>0</v>
      </c>
      <c r="G586" s="69">
        <f>SUMIF('PE2017'!$A$7:$A$619,'OP IFG'!B586,'PE2017'!$F$7:$F$619)</f>
        <v>0</v>
      </c>
      <c r="H586" s="69">
        <f>SUMIF('PE2017'!$A$7:$A$619,'OP IFG'!B586,'PE2017'!$G$7:$G$619)</f>
        <v>0</v>
      </c>
      <c r="I586" s="69">
        <f>SUMIF('PE2017'!$A$7:$A$619,'OP IFG'!B586,'PE2017'!$H$7:$H$619)</f>
        <v>0</v>
      </c>
      <c r="J586" s="69">
        <f>SUMIF('PE2017'!$A$7:$A$619,'OP IFG'!B586,'PE2017'!$I$7:$I$619)</f>
        <v>0</v>
      </c>
      <c r="K586" s="69">
        <f>SUMIF('PE2017'!$A$7:$A$619,'OP IFG'!B586,'PE2017'!$J$7:$J$619)</f>
        <v>0</v>
      </c>
      <c r="L586" s="69">
        <f>SUMIF('PE2017'!$A$7:$A$619,'OP IFG'!B586,'PE2017'!$K$7:$K$619)</f>
        <v>0</v>
      </c>
      <c r="M586" s="69">
        <f>SUMIF('PE2017'!$A$7:$A$619,'OP IFG'!B586,'PE2017'!$L$7:$L$619)</f>
        <v>0</v>
      </c>
      <c r="N586" s="69">
        <f>SUMIF('PE2017'!$A$7:$A$619,'OP IFG'!B586,'PE2017'!$M$7:$M$619)</f>
        <v>0</v>
      </c>
      <c r="O586" s="69">
        <f>SUMIF('PE2017'!$A$7:$A$619,'OP IFG'!B586,'PE2017'!N$7:$N$619)</f>
        <v>0</v>
      </c>
      <c r="P586" s="69">
        <f>SUMIF('PE2017'!$A$7:$A$619,'OP IFG'!B576,'PE2017'!$O$7:$O$619)</f>
        <v>0</v>
      </c>
      <c r="Q586" s="70">
        <f t="shared" si="214"/>
        <v>0</v>
      </c>
      <c r="R586" s="75"/>
      <c r="S586" s="75"/>
    </row>
    <row r="587" spans="1:19" ht="17.25" customHeight="1">
      <c r="B587" s="68">
        <v>62606</v>
      </c>
      <c r="C587" s="108" t="s">
        <v>578</v>
      </c>
      <c r="D587" s="109"/>
      <c r="E587" s="69">
        <f>SUMIF('PE2017'!$A$7:$A$619,'OP IFG'!B587,'PE2017'!$D$7:$D$619)</f>
        <v>0</v>
      </c>
      <c r="F587" s="69">
        <f>SUMIF('PE2017'!$A$7:$A$619,'OP IFG'!B587,'PE2017'!$E$7:$E$619)</f>
        <v>0</v>
      </c>
      <c r="G587" s="69">
        <f>SUMIF('PE2017'!$A$7:$A$619,'OP IFG'!B587,'PE2017'!$F$7:$F$619)</f>
        <v>0</v>
      </c>
      <c r="H587" s="69">
        <f>SUMIF('PE2017'!$A$7:$A$619,'OP IFG'!B587,'PE2017'!$G$7:$G$619)</f>
        <v>0</v>
      </c>
      <c r="I587" s="69">
        <f>SUMIF('PE2017'!$A$7:$A$619,'OP IFG'!B587,'PE2017'!$H$7:$H$619)</f>
        <v>0</v>
      </c>
      <c r="J587" s="69">
        <f>SUMIF('PE2017'!$A$7:$A$619,'OP IFG'!B587,'PE2017'!$I$7:$I$619)</f>
        <v>0</v>
      </c>
      <c r="K587" s="69">
        <f>SUMIF('PE2017'!$A$7:$A$619,'OP IFG'!B587,'PE2017'!$J$7:$J$619)</f>
        <v>0</v>
      </c>
      <c r="L587" s="69">
        <f>SUMIF('PE2017'!$A$7:$A$619,'OP IFG'!B587,'PE2017'!$K$7:$K$619)</f>
        <v>0</v>
      </c>
      <c r="M587" s="69">
        <f>SUMIF('PE2017'!$A$7:$A$619,'OP IFG'!B587,'PE2017'!$L$7:$L$619)</f>
        <v>0</v>
      </c>
      <c r="N587" s="69">
        <f>SUMIF('PE2017'!$A$7:$A$619,'OP IFG'!B587,'PE2017'!$M$7:$M$619)</f>
        <v>0</v>
      </c>
      <c r="O587" s="69">
        <f>SUMIF('PE2017'!$A$7:$A$619,'OP IFG'!B587,'PE2017'!N$7:$N$619)</f>
        <v>0</v>
      </c>
      <c r="P587" s="69">
        <f>SUMIF('PE2017'!$A$7:$A$619,'OP IFG'!B577,'PE2017'!$O$7:$O$619)</f>
        <v>0</v>
      </c>
      <c r="Q587" s="70">
        <f t="shared" si="214"/>
        <v>0</v>
      </c>
      <c r="R587" s="75"/>
      <c r="S587" s="75"/>
    </row>
    <row r="588" spans="1:19" ht="17.25" customHeight="1">
      <c r="B588" s="68">
        <v>62607</v>
      </c>
      <c r="C588" s="108" t="s">
        <v>579</v>
      </c>
      <c r="D588" s="109"/>
      <c r="E588" s="69">
        <f>SUMIF('PE2017'!$A$7:$A$619,'OP IFG'!B588,'PE2017'!$D$7:$D$619)</f>
        <v>0</v>
      </c>
      <c r="F588" s="69">
        <f>SUMIF('PE2017'!$A$7:$A$619,'OP IFG'!B588,'PE2017'!$E$7:$E$619)</f>
        <v>0</v>
      </c>
      <c r="G588" s="69">
        <f>SUMIF('PE2017'!$A$7:$A$619,'OP IFG'!B588,'PE2017'!$F$7:$F$619)</f>
        <v>0</v>
      </c>
      <c r="H588" s="69">
        <f>SUMIF('PE2017'!$A$7:$A$619,'OP IFG'!B588,'PE2017'!$G$7:$G$619)</f>
        <v>0</v>
      </c>
      <c r="I588" s="69">
        <f>SUMIF('PE2017'!$A$7:$A$619,'OP IFG'!B588,'PE2017'!$H$7:$H$619)</f>
        <v>0</v>
      </c>
      <c r="J588" s="69">
        <f>SUMIF('PE2017'!$A$7:$A$619,'OP IFG'!B588,'PE2017'!$I$7:$I$619)</f>
        <v>0</v>
      </c>
      <c r="K588" s="69">
        <f>SUMIF('PE2017'!$A$7:$A$619,'OP IFG'!B588,'PE2017'!$J$7:$J$619)</f>
        <v>0</v>
      </c>
      <c r="L588" s="69">
        <f>SUMIF('PE2017'!$A$7:$A$619,'OP IFG'!B588,'PE2017'!$K$7:$K$619)</f>
        <v>0</v>
      </c>
      <c r="M588" s="69">
        <f>SUMIF('PE2017'!$A$7:$A$619,'OP IFG'!B588,'PE2017'!$L$7:$L$619)</f>
        <v>0</v>
      </c>
      <c r="N588" s="69">
        <f>SUMIF('PE2017'!$A$7:$A$619,'OP IFG'!B588,'PE2017'!$M$7:$M$619)</f>
        <v>0</v>
      </c>
      <c r="O588" s="69">
        <f>SUMIF('PE2017'!$A$7:$A$619,'OP IFG'!B588,'PE2017'!N$7:$N$619)</f>
        <v>0</v>
      </c>
      <c r="P588" s="69">
        <f>SUMIF('PE2017'!$A$7:$A$619,'OP IFG'!B578,'PE2017'!$O$7:$O$619)</f>
        <v>0</v>
      </c>
      <c r="Q588" s="70">
        <f t="shared" si="214"/>
        <v>0</v>
      </c>
      <c r="R588" s="75"/>
      <c r="S588" s="75"/>
    </row>
    <row r="589" spans="1:19" ht="17.25" customHeight="1">
      <c r="B589" s="68" t="s">
        <v>615</v>
      </c>
      <c r="C589" s="108" t="s">
        <v>524</v>
      </c>
      <c r="D589" s="109"/>
      <c r="E589" s="69">
        <f>SUMIF('PE2017'!$A$7:$A$619,'OP IFG'!B589,'PE2017'!$D$7:$D$619)</f>
        <v>0</v>
      </c>
      <c r="F589" s="69">
        <f>SUMIF('PE2017'!$A$7:$A$619,'OP IFG'!B589,'PE2017'!$E$7:$E$619)</f>
        <v>0</v>
      </c>
      <c r="G589" s="69">
        <f>SUMIF('PE2017'!$A$7:$A$619,'OP IFG'!B589,'PE2017'!$F$7:$F$619)</f>
        <v>0</v>
      </c>
      <c r="H589" s="69">
        <f>SUMIF('PE2017'!$A$7:$A$619,'OP IFG'!B589,'PE2017'!$G$7:$G$619)</f>
        <v>0</v>
      </c>
      <c r="I589" s="69">
        <f>SUMIF('PE2017'!$A$7:$A$619,'OP IFG'!B589,'PE2017'!$H$7:$H$619)</f>
        <v>0</v>
      </c>
      <c r="J589" s="69">
        <f>SUMIF('PE2017'!$A$7:$A$619,'OP IFG'!B589,'PE2017'!$I$7:$I$619)</f>
        <v>0</v>
      </c>
      <c r="K589" s="69">
        <f>SUMIF('PE2017'!$A$7:$A$619,'OP IFG'!B589,'PE2017'!$J$7:$J$619)</f>
        <v>0</v>
      </c>
      <c r="L589" s="69">
        <f>SUMIF('PE2017'!$A$7:$A$619,'OP IFG'!B589,'PE2017'!$K$7:$K$619)</f>
        <v>0</v>
      </c>
      <c r="M589" s="69">
        <f>SUMIF('PE2017'!$A$7:$A$619,'OP IFG'!B589,'PE2017'!$L$7:$L$619)</f>
        <v>0</v>
      </c>
      <c r="N589" s="69">
        <f>SUMIF('PE2017'!$A$7:$A$619,'OP IFG'!B589,'PE2017'!$M$7:$M$619)</f>
        <v>0</v>
      </c>
      <c r="O589" s="69">
        <f>SUMIF('PE2017'!$A$7:$A$619,'OP IFG'!B589,'PE2017'!N$7:$N$619)</f>
        <v>0</v>
      </c>
      <c r="P589" s="69">
        <f>SUMIF('PE2017'!$A$7:$A$619,'OP IFG'!B579,'PE2017'!$O$7:$O$619)</f>
        <v>0</v>
      </c>
      <c r="Q589" s="70">
        <f t="shared" si="214"/>
        <v>0</v>
      </c>
      <c r="R589" s="75"/>
      <c r="S589" s="75"/>
    </row>
    <row r="590" spans="1:19" ht="17.25" customHeight="1">
      <c r="B590" s="68" t="s">
        <v>616</v>
      </c>
      <c r="C590" s="108" t="s">
        <v>526</v>
      </c>
      <c r="D590" s="109"/>
      <c r="E590" s="69">
        <f>SUMIF('PE2017'!$A$7:$A$619,'OP IFG'!B590,'PE2017'!$D$7:$D$619)</f>
        <v>0</v>
      </c>
      <c r="F590" s="69">
        <f>SUMIF('PE2017'!$A$7:$A$619,'OP IFG'!B590,'PE2017'!$E$7:$E$619)</f>
        <v>0</v>
      </c>
      <c r="G590" s="69">
        <f>SUMIF('PE2017'!$A$7:$A$619,'OP IFG'!B590,'PE2017'!$F$7:$F$619)</f>
        <v>0</v>
      </c>
      <c r="H590" s="69">
        <f>SUMIF('PE2017'!$A$7:$A$619,'OP IFG'!B590,'PE2017'!$G$7:$G$619)</f>
        <v>0</v>
      </c>
      <c r="I590" s="69">
        <f>SUMIF('PE2017'!$A$7:$A$619,'OP IFG'!B590,'PE2017'!$H$7:$H$619)</f>
        <v>0</v>
      </c>
      <c r="J590" s="69">
        <f>SUMIF('PE2017'!$A$7:$A$619,'OP IFG'!B590,'PE2017'!$I$7:$I$619)</f>
        <v>0</v>
      </c>
      <c r="K590" s="69">
        <f>SUMIF('PE2017'!$A$7:$A$619,'OP IFG'!B590,'PE2017'!$J$7:$J$619)</f>
        <v>0</v>
      </c>
      <c r="L590" s="69">
        <f>SUMIF('PE2017'!$A$7:$A$619,'OP IFG'!B590,'PE2017'!$K$7:$K$619)</f>
        <v>0</v>
      </c>
      <c r="M590" s="69">
        <f>SUMIF('PE2017'!$A$7:$A$619,'OP IFG'!B590,'PE2017'!$L$7:$L$619)</f>
        <v>0</v>
      </c>
      <c r="N590" s="69">
        <f>SUMIF('PE2017'!$A$7:$A$619,'OP IFG'!B590,'PE2017'!$M$7:$M$619)</f>
        <v>0</v>
      </c>
      <c r="O590" s="69">
        <f>SUMIF('PE2017'!$A$7:$A$619,'OP IFG'!B590,'PE2017'!N$7:$N$619)</f>
        <v>0</v>
      </c>
      <c r="P590" s="69">
        <f>SUMIF('PE2017'!$A$7:$A$619,'OP IFG'!B580,'PE2017'!$O$7:$O$619)</f>
        <v>0</v>
      </c>
      <c r="Q590" s="70">
        <f t="shared" si="214"/>
        <v>0</v>
      </c>
      <c r="R590" s="75"/>
      <c r="S590" s="75"/>
    </row>
    <row r="591" spans="1:19" s="54" customFormat="1" ht="17.25" customHeight="1">
      <c r="A591" s="82"/>
      <c r="B591" s="66">
        <v>627</v>
      </c>
      <c r="C591" s="110" t="s">
        <v>582</v>
      </c>
      <c r="D591" s="111"/>
      <c r="E591" s="73">
        <f t="shared" ref="E591:Q591" si="215">SUM(E592:E600)</f>
        <v>0</v>
      </c>
      <c r="F591" s="73">
        <f t="shared" si="215"/>
        <v>0</v>
      </c>
      <c r="G591" s="73">
        <f t="shared" si="215"/>
        <v>0</v>
      </c>
      <c r="H591" s="73">
        <f t="shared" si="215"/>
        <v>0</v>
      </c>
      <c r="I591" s="73">
        <f t="shared" si="215"/>
        <v>0</v>
      </c>
      <c r="J591" s="73">
        <f t="shared" si="215"/>
        <v>0</v>
      </c>
      <c r="K591" s="73">
        <f t="shared" si="215"/>
        <v>0</v>
      </c>
      <c r="L591" s="73">
        <f t="shared" si="215"/>
        <v>0</v>
      </c>
      <c r="M591" s="73">
        <f t="shared" si="215"/>
        <v>0</v>
      </c>
      <c r="N591" s="73">
        <f t="shared" si="215"/>
        <v>0</v>
      </c>
      <c r="O591" s="73">
        <f t="shared" si="215"/>
        <v>0</v>
      </c>
      <c r="P591" s="73">
        <f t="shared" si="215"/>
        <v>0</v>
      </c>
      <c r="Q591" s="73">
        <f t="shared" si="215"/>
        <v>0</v>
      </c>
      <c r="R591" s="74"/>
      <c r="S591" s="74"/>
    </row>
    <row r="592" spans="1:19" ht="17.25" customHeight="1">
      <c r="B592" s="68">
        <v>62701</v>
      </c>
      <c r="C592" s="108" t="s">
        <v>583</v>
      </c>
      <c r="D592" s="109"/>
      <c r="E592" s="69">
        <f>SUMIF('PE2017'!$A$7:$A$619,'OP IFG'!B592,'PE2017'!$D$7:$D$619)</f>
        <v>0</v>
      </c>
      <c r="F592" s="69">
        <f>SUMIF('PE2017'!$A$7:$A$619,'OP IFG'!B592,'PE2017'!$E$7:$E$619)</f>
        <v>0</v>
      </c>
      <c r="G592" s="69">
        <f>SUMIF('PE2017'!$A$7:$A$619,'OP IFG'!B592,'PE2017'!$F$7:$F$619)</f>
        <v>0</v>
      </c>
      <c r="H592" s="69">
        <f>SUMIF('PE2017'!$A$7:$A$619,'OP IFG'!B592,'PE2017'!$G$7:$G$619)</f>
        <v>0</v>
      </c>
      <c r="I592" s="69">
        <f>SUMIF('PE2017'!$A$7:$A$619,'OP IFG'!B592,'PE2017'!$H$7:$H$619)</f>
        <v>0</v>
      </c>
      <c r="J592" s="69">
        <f>SUMIF('PE2017'!$A$7:$A$619,'OP IFG'!B592,'PE2017'!$I$7:$I$619)</f>
        <v>0</v>
      </c>
      <c r="K592" s="69">
        <f>SUMIF('PE2017'!$A$7:$A$619,'OP IFG'!B592,'PE2017'!$J$7:$J$619)</f>
        <v>0</v>
      </c>
      <c r="L592" s="69">
        <f>SUMIF('PE2017'!$A$7:$A$619,'OP IFG'!B592,'PE2017'!$K$7:$K$619)</f>
        <v>0</v>
      </c>
      <c r="M592" s="69">
        <f>SUMIF('PE2017'!$A$7:$A$619,'OP IFG'!B592,'PE2017'!$L$7:$L$619)</f>
        <v>0</v>
      </c>
      <c r="N592" s="69">
        <f>SUMIF('PE2017'!$A$7:$A$619,'OP IFG'!B592,'PE2017'!$M$7:$M$619)</f>
        <v>0</v>
      </c>
      <c r="O592" s="69">
        <f>SUMIF('PE2017'!$A$7:$A$619,'OP IFG'!B592,'PE2017'!N$7:$N$619)</f>
        <v>0</v>
      </c>
      <c r="P592" s="69">
        <f>SUMIF('PE2017'!$A$7:$A$619,'OP IFG'!B582,'PE2017'!$O$7:$O$619)</f>
        <v>0</v>
      </c>
      <c r="Q592" s="70">
        <f t="shared" ref="Q592:Q600" si="216">SUM(E592:P592)</f>
        <v>0</v>
      </c>
      <c r="R592" s="75"/>
      <c r="S592" s="75"/>
    </row>
    <row r="593" spans="1:19" ht="17.25" customHeight="1">
      <c r="B593" s="68">
        <v>62702</v>
      </c>
      <c r="C593" s="108" t="s">
        <v>584</v>
      </c>
      <c r="D593" s="109"/>
      <c r="E593" s="69">
        <f>SUMIF('PE2017'!$A$7:$A$619,'OP IFG'!B593,'PE2017'!$D$7:$D$619)</f>
        <v>0</v>
      </c>
      <c r="F593" s="69">
        <f>SUMIF('PE2017'!$A$7:$A$619,'OP IFG'!B593,'PE2017'!$E$7:$E$619)</f>
        <v>0</v>
      </c>
      <c r="G593" s="69">
        <f>SUMIF('PE2017'!$A$7:$A$619,'OP IFG'!B593,'PE2017'!$F$7:$F$619)</f>
        <v>0</v>
      </c>
      <c r="H593" s="69">
        <f>SUMIF('PE2017'!$A$7:$A$619,'OP IFG'!B593,'PE2017'!$G$7:$G$619)</f>
        <v>0</v>
      </c>
      <c r="I593" s="69">
        <f>SUMIF('PE2017'!$A$7:$A$619,'OP IFG'!B593,'PE2017'!$H$7:$H$619)</f>
        <v>0</v>
      </c>
      <c r="J593" s="69">
        <f>SUMIF('PE2017'!$A$7:$A$619,'OP IFG'!B593,'PE2017'!$I$7:$I$619)</f>
        <v>0</v>
      </c>
      <c r="K593" s="69">
        <f>SUMIF('PE2017'!$A$7:$A$619,'OP IFG'!B593,'PE2017'!$J$7:$J$619)</f>
        <v>0</v>
      </c>
      <c r="L593" s="69">
        <f>SUMIF('PE2017'!$A$7:$A$619,'OP IFG'!B593,'PE2017'!$K$7:$K$619)</f>
        <v>0</v>
      </c>
      <c r="M593" s="69">
        <f>SUMIF('PE2017'!$A$7:$A$619,'OP IFG'!B593,'PE2017'!$L$7:$L$619)</f>
        <v>0</v>
      </c>
      <c r="N593" s="69">
        <f>SUMIF('PE2017'!$A$7:$A$619,'OP IFG'!B593,'PE2017'!$M$7:$M$619)</f>
        <v>0</v>
      </c>
      <c r="O593" s="69">
        <f>SUMIF('PE2017'!$A$7:$A$619,'OP IFG'!B593,'PE2017'!N$7:$N$619)</f>
        <v>0</v>
      </c>
      <c r="P593" s="69">
        <f>SUMIF('PE2017'!$A$7:$A$619,'OP IFG'!B583,'PE2017'!$O$7:$O$619)</f>
        <v>0</v>
      </c>
      <c r="Q593" s="70">
        <f t="shared" si="216"/>
        <v>0</v>
      </c>
      <c r="R593" s="75"/>
      <c r="S593" s="75"/>
    </row>
    <row r="594" spans="1:19" ht="17.25" customHeight="1">
      <c r="B594" s="68">
        <v>62703</v>
      </c>
      <c r="C594" s="108" t="s">
        <v>585</v>
      </c>
      <c r="D594" s="109"/>
      <c r="E594" s="69">
        <f>SUMIF('PE2017'!$A$7:$A$619,'OP IFG'!B594,'PE2017'!$D$7:$D$619)</f>
        <v>0</v>
      </c>
      <c r="F594" s="69">
        <f>SUMIF('PE2017'!$A$7:$A$619,'OP IFG'!B594,'PE2017'!$E$7:$E$619)</f>
        <v>0</v>
      </c>
      <c r="G594" s="69">
        <f>SUMIF('PE2017'!$A$7:$A$619,'OP IFG'!B594,'PE2017'!$F$7:$F$619)</f>
        <v>0</v>
      </c>
      <c r="H594" s="69">
        <f>SUMIF('PE2017'!$A$7:$A$619,'OP IFG'!B594,'PE2017'!$G$7:$G$619)</f>
        <v>0</v>
      </c>
      <c r="I594" s="69">
        <f>SUMIF('PE2017'!$A$7:$A$619,'OP IFG'!B594,'PE2017'!$H$7:$H$619)</f>
        <v>0</v>
      </c>
      <c r="J594" s="69">
        <f>SUMIF('PE2017'!$A$7:$A$619,'OP IFG'!B594,'PE2017'!$I$7:$I$619)</f>
        <v>0</v>
      </c>
      <c r="K594" s="69">
        <f>SUMIF('PE2017'!$A$7:$A$619,'OP IFG'!B594,'PE2017'!$J$7:$J$619)</f>
        <v>0</v>
      </c>
      <c r="L594" s="69">
        <f>SUMIF('PE2017'!$A$7:$A$619,'OP IFG'!B594,'PE2017'!$K$7:$K$619)</f>
        <v>0</v>
      </c>
      <c r="M594" s="69">
        <f>SUMIF('PE2017'!$A$7:$A$619,'OP IFG'!B594,'PE2017'!$L$7:$L$619)</f>
        <v>0</v>
      </c>
      <c r="N594" s="69">
        <f>SUMIF('PE2017'!$A$7:$A$619,'OP IFG'!B594,'PE2017'!$M$7:$M$619)</f>
        <v>0</v>
      </c>
      <c r="O594" s="69">
        <f>SUMIF('PE2017'!$A$7:$A$619,'OP IFG'!B594,'PE2017'!N$7:$N$619)</f>
        <v>0</v>
      </c>
      <c r="P594" s="69">
        <f>SUMIF('PE2017'!$A$7:$A$619,'OP IFG'!B584,'PE2017'!$O$7:$O$619)</f>
        <v>0</v>
      </c>
      <c r="Q594" s="70">
        <f t="shared" si="216"/>
        <v>0</v>
      </c>
      <c r="R594" s="75"/>
      <c r="S594" s="75"/>
    </row>
    <row r="595" spans="1:19" ht="17.25" customHeight="1">
      <c r="B595" s="68">
        <v>62704</v>
      </c>
      <c r="C595" s="108" t="s">
        <v>586</v>
      </c>
      <c r="D595" s="109"/>
      <c r="E595" s="69">
        <f>SUMIF('PE2017'!$A$7:$A$619,'OP IFG'!B595,'PE2017'!$D$7:$D$619)</f>
        <v>0</v>
      </c>
      <c r="F595" s="69">
        <f>SUMIF('PE2017'!$A$7:$A$619,'OP IFG'!B595,'PE2017'!$E$7:$E$619)</f>
        <v>0</v>
      </c>
      <c r="G595" s="69">
        <f>SUMIF('PE2017'!$A$7:$A$619,'OP IFG'!B595,'PE2017'!$F$7:$F$619)</f>
        <v>0</v>
      </c>
      <c r="H595" s="69">
        <f>SUMIF('PE2017'!$A$7:$A$619,'OP IFG'!B595,'PE2017'!$G$7:$G$619)</f>
        <v>0</v>
      </c>
      <c r="I595" s="69">
        <f>SUMIF('PE2017'!$A$7:$A$619,'OP IFG'!B595,'PE2017'!$H$7:$H$619)</f>
        <v>0</v>
      </c>
      <c r="J595" s="69">
        <f>SUMIF('PE2017'!$A$7:$A$619,'OP IFG'!B595,'PE2017'!$I$7:$I$619)</f>
        <v>0</v>
      </c>
      <c r="K595" s="69">
        <f>SUMIF('PE2017'!$A$7:$A$619,'OP IFG'!B595,'PE2017'!$J$7:$J$619)</f>
        <v>0</v>
      </c>
      <c r="L595" s="69">
        <f>SUMIF('PE2017'!$A$7:$A$619,'OP IFG'!B595,'PE2017'!$K$7:$K$619)</f>
        <v>0</v>
      </c>
      <c r="M595" s="69">
        <f>SUMIF('PE2017'!$A$7:$A$619,'OP IFG'!B595,'PE2017'!$L$7:$L$619)</f>
        <v>0</v>
      </c>
      <c r="N595" s="69">
        <f>SUMIF('PE2017'!$A$7:$A$619,'OP IFG'!B595,'PE2017'!$M$7:$M$619)</f>
        <v>0</v>
      </c>
      <c r="O595" s="69">
        <f>SUMIF('PE2017'!$A$7:$A$619,'OP IFG'!B595,'PE2017'!N$7:$N$619)</f>
        <v>0</v>
      </c>
      <c r="P595" s="69">
        <f>SUMIF('PE2017'!$A$7:$A$619,'OP IFG'!B585,'PE2017'!$O$7:$O$619)</f>
        <v>0</v>
      </c>
      <c r="Q595" s="70">
        <f t="shared" si="216"/>
        <v>0</v>
      </c>
      <c r="R595" s="75"/>
      <c r="S595" s="75"/>
    </row>
    <row r="596" spans="1:19" ht="17.25" customHeight="1">
      <c r="B596" s="68">
        <v>62705</v>
      </c>
      <c r="C596" s="108" t="s">
        <v>587</v>
      </c>
      <c r="D596" s="109"/>
      <c r="E596" s="69">
        <f>SUMIF('PE2017'!$A$7:$A$619,'OP IFG'!B596,'PE2017'!$D$7:$D$619)</f>
        <v>0</v>
      </c>
      <c r="F596" s="69">
        <f>SUMIF('PE2017'!$A$7:$A$619,'OP IFG'!B596,'PE2017'!$E$7:$E$619)</f>
        <v>0</v>
      </c>
      <c r="G596" s="69">
        <f>SUMIF('PE2017'!$A$7:$A$619,'OP IFG'!B596,'PE2017'!$F$7:$F$619)</f>
        <v>0</v>
      </c>
      <c r="H596" s="69">
        <f>SUMIF('PE2017'!$A$7:$A$619,'OP IFG'!B596,'PE2017'!$G$7:$G$619)</f>
        <v>0</v>
      </c>
      <c r="I596" s="69">
        <f>SUMIF('PE2017'!$A$7:$A$619,'OP IFG'!B596,'PE2017'!$H$7:$H$619)</f>
        <v>0</v>
      </c>
      <c r="J596" s="69">
        <f>SUMIF('PE2017'!$A$7:$A$619,'OP IFG'!B596,'PE2017'!$I$7:$I$619)</f>
        <v>0</v>
      </c>
      <c r="K596" s="69">
        <f>SUMIF('PE2017'!$A$7:$A$619,'OP IFG'!B596,'PE2017'!$J$7:$J$619)</f>
        <v>0</v>
      </c>
      <c r="L596" s="69">
        <f>SUMIF('PE2017'!$A$7:$A$619,'OP IFG'!B596,'PE2017'!$K$7:$K$619)</f>
        <v>0</v>
      </c>
      <c r="M596" s="69">
        <f>SUMIF('PE2017'!$A$7:$A$619,'OP IFG'!B596,'PE2017'!$L$7:$L$619)</f>
        <v>0</v>
      </c>
      <c r="N596" s="69">
        <f>SUMIF('PE2017'!$A$7:$A$619,'OP IFG'!B596,'PE2017'!$M$7:$M$619)</f>
        <v>0</v>
      </c>
      <c r="O596" s="69">
        <f>SUMIF('PE2017'!$A$7:$A$619,'OP IFG'!B596,'PE2017'!N$7:$N$619)</f>
        <v>0</v>
      </c>
      <c r="P596" s="69">
        <f>SUMIF('PE2017'!$A$7:$A$619,'OP IFG'!B586,'PE2017'!$O$7:$O$619)</f>
        <v>0</v>
      </c>
      <c r="Q596" s="70">
        <f t="shared" si="216"/>
        <v>0</v>
      </c>
      <c r="R596" s="75"/>
      <c r="S596" s="75"/>
    </row>
    <row r="597" spans="1:19" ht="17.25" customHeight="1">
      <c r="B597" s="68">
        <v>62706</v>
      </c>
      <c r="C597" s="108" t="s">
        <v>588</v>
      </c>
      <c r="D597" s="109"/>
      <c r="E597" s="69">
        <f>SUMIF('PE2017'!$A$7:$A$619,'OP IFG'!B597,'PE2017'!$D$7:$D$619)</f>
        <v>0</v>
      </c>
      <c r="F597" s="69">
        <f>SUMIF('PE2017'!$A$7:$A$619,'OP IFG'!B597,'PE2017'!$E$7:$E$619)</f>
        <v>0</v>
      </c>
      <c r="G597" s="69">
        <f>SUMIF('PE2017'!$A$7:$A$619,'OP IFG'!B597,'PE2017'!$F$7:$F$619)</f>
        <v>0</v>
      </c>
      <c r="H597" s="69">
        <f>SUMIF('PE2017'!$A$7:$A$619,'OP IFG'!B597,'PE2017'!$G$7:$G$619)</f>
        <v>0</v>
      </c>
      <c r="I597" s="69">
        <f>SUMIF('PE2017'!$A$7:$A$619,'OP IFG'!B597,'PE2017'!$H$7:$H$619)</f>
        <v>0</v>
      </c>
      <c r="J597" s="69">
        <f>SUMIF('PE2017'!$A$7:$A$619,'OP IFG'!B597,'PE2017'!$I$7:$I$619)</f>
        <v>0</v>
      </c>
      <c r="K597" s="69">
        <f>SUMIF('PE2017'!$A$7:$A$619,'OP IFG'!B597,'PE2017'!$J$7:$J$619)</f>
        <v>0</v>
      </c>
      <c r="L597" s="69">
        <f>SUMIF('PE2017'!$A$7:$A$619,'OP IFG'!B597,'PE2017'!$K$7:$K$619)</f>
        <v>0</v>
      </c>
      <c r="M597" s="69">
        <f>SUMIF('PE2017'!$A$7:$A$619,'OP IFG'!B597,'PE2017'!$L$7:$L$619)</f>
        <v>0</v>
      </c>
      <c r="N597" s="69">
        <f>SUMIF('PE2017'!$A$7:$A$619,'OP IFG'!B597,'PE2017'!$M$7:$M$619)</f>
        <v>0</v>
      </c>
      <c r="O597" s="69">
        <f>SUMIF('PE2017'!$A$7:$A$619,'OP IFG'!B597,'PE2017'!N$7:$N$619)</f>
        <v>0</v>
      </c>
      <c r="P597" s="69">
        <f>SUMIF('PE2017'!$A$7:$A$619,'OP IFG'!B587,'PE2017'!$O$7:$O$619)</f>
        <v>0</v>
      </c>
      <c r="Q597" s="70">
        <f t="shared" si="216"/>
        <v>0</v>
      </c>
      <c r="R597" s="75"/>
      <c r="S597" s="75"/>
    </row>
    <row r="598" spans="1:19" ht="17.25" customHeight="1">
      <c r="B598" s="68">
        <v>62707</v>
      </c>
      <c r="C598" s="108" t="s">
        <v>495</v>
      </c>
      <c r="D598" s="109"/>
      <c r="E598" s="69">
        <f>SUMIF('PE2017'!$A$7:$A$619,'OP IFG'!B598,'PE2017'!$D$7:$D$619)</f>
        <v>0</v>
      </c>
      <c r="F598" s="69">
        <f>SUMIF('PE2017'!$A$7:$A$619,'OP IFG'!B598,'PE2017'!$E$7:$E$619)</f>
        <v>0</v>
      </c>
      <c r="G598" s="69">
        <f>SUMIF('PE2017'!$A$7:$A$619,'OP IFG'!B598,'PE2017'!$F$7:$F$619)</f>
        <v>0</v>
      </c>
      <c r="H598" s="69">
        <f>SUMIF('PE2017'!$A$7:$A$619,'OP IFG'!B598,'PE2017'!$G$7:$G$619)</f>
        <v>0</v>
      </c>
      <c r="I598" s="69">
        <f>SUMIF('PE2017'!$A$7:$A$619,'OP IFG'!B598,'PE2017'!$H$7:$H$619)</f>
        <v>0</v>
      </c>
      <c r="J598" s="69">
        <f>SUMIF('PE2017'!$A$7:$A$619,'OP IFG'!B598,'PE2017'!$I$7:$I$619)</f>
        <v>0</v>
      </c>
      <c r="K598" s="69">
        <f>SUMIF('PE2017'!$A$7:$A$619,'OP IFG'!B598,'PE2017'!$J$7:$J$619)</f>
        <v>0</v>
      </c>
      <c r="L598" s="69">
        <f>SUMIF('PE2017'!$A$7:$A$619,'OP IFG'!B598,'PE2017'!$K$7:$K$619)</f>
        <v>0</v>
      </c>
      <c r="M598" s="69">
        <f>SUMIF('PE2017'!$A$7:$A$619,'OP IFG'!B598,'PE2017'!$L$7:$L$619)</f>
        <v>0</v>
      </c>
      <c r="N598" s="69">
        <f>SUMIF('PE2017'!$A$7:$A$619,'OP IFG'!B598,'PE2017'!$M$7:$M$619)</f>
        <v>0</v>
      </c>
      <c r="O598" s="69">
        <f>SUMIF('PE2017'!$A$7:$A$619,'OP IFG'!B598,'PE2017'!N$7:$N$619)</f>
        <v>0</v>
      </c>
      <c r="P598" s="69">
        <f>SUMIF('PE2017'!$A$7:$A$619,'OP IFG'!B588,'PE2017'!$O$7:$O$619)</f>
        <v>0</v>
      </c>
      <c r="Q598" s="70">
        <f t="shared" si="216"/>
        <v>0</v>
      </c>
      <c r="R598" s="75"/>
      <c r="S598" s="75"/>
    </row>
    <row r="599" spans="1:19" ht="17.25" customHeight="1">
      <c r="B599" s="68" t="s">
        <v>617</v>
      </c>
      <c r="C599" s="108" t="s">
        <v>524</v>
      </c>
      <c r="D599" s="109"/>
      <c r="E599" s="69">
        <f>SUMIF('PE2017'!$A$7:$A$619,'OP IFG'!B599,'PE2017'!$D$7:$D$619)</f>
        <v>0</v>
      </c>
      <c r="F599" s="69">
        <f>SUMIF('PE2017'!$A$7:$A$619,'OP IFG'!B599,'PE2017'!$E$7:$E$619)</f>
        <v>0</v>
      </c>
      <c r="G599" s="69">
        <f>SUMIF('PE2017'!$A$7:$A$619,'OP IFG'!B599,'PE2017'!$F$7:$F$619)</f>
        <v>0</v>
      </c>
      <c r="H599" s="69">
        <f>SUMIF('PE2017'!$A$7:$A$619,'OP IFG'!B599,'PE2017'!$G$7:$G$619)</f>
        <v>0</v>
      </c>
      <c r="I599" s="69">
        <f>SUMIF('PE2017'!$A$7:$A$619,'OP IFG'!B599,'PE2017'!$H$7:$H$619)</f>
        <v>0</v>
      </c>
      <c r="J599" s="69">
        <f>SUMIF('PE2017'!$A$7:$A$619,'OP IFG'!B599,'PE2017'!$I$7:$I$619)</f>
        <v>0</v>
      </c>
      <c r="K599" s="69">
        <f>SUMIF('PE2017'!$A$7:$A$619,'OP IFG'!B599,'PE2017'!$J$7:$J$619)</f>
        <v>0</v>
      </c>
      <c r="L599" s="69">
        <f>SUMIF('PE2017'!$A$7:$A$619,'OP IFG'!B599,'PE2017'!$K$7:$K$619)</f>
        <v>0</v>
      </c>
      <c r="M599" s="69">
        <f>SUMIF('PE2017'!$A$7:$A$619,'OP IFG'!B599,'PE2017'!$L$7:$L$619)</f>
        <v>0</v>
      </c>
      <c r="N599" s="69">
        <f>SUMIF('PE2017'!$A$7:$A$619,'OP IFG'!B599,'PE2017'!$M$7:$M$619)</f>
        <v>0</v>
      </c>
      <c r="O599" s="69">
        <f>SUMIF('PE2017'!$A$7:$A$619,'OP IFG'!B599,'PE2017'!N$7:$N$619)</f>
        <v>0</v>
      </c>
      <c r="P599" s="69">
        <f>SUMIF('PE2017'!$A$7:$A$619,'OP IFG'!B589,'PE2017'!$O$7:$O$619)</f>
        <v>0</v>
      </c>
      <c r="Q599" s="70">
        <f t="shared" si="216"/>
        <v>0</v>
      </c>
      <c r="R599" s="75"/>
      <c r="S599" s="75"/>
    </row>
    <row r="600" spans="1:19" ht="17.25" customHeight="1">
      <c r="B600" s="68" t="s">
        <v>618</v>
      </c>
      <c r="C600" s="108" t="s">
        <v>526</v>
      </c>
      <c r="D600" s="109"/>
      <c r="E600" s="69">
        <f>SUMIF('PE2017'!$A$7:$A$619,'OP IFG'!B600,'PE2017'!$D$7:$D$619)</f>
        <v>0</v>
      </c>
      <c r="F600" s="69">
        <f>SUMIF('PE2017'!$A$7:$A$619,'OP IFG'!B600,'PE2017'!$E$7:$E$619)</f>
        <v>0</v>
      </c>
      <c r="G600" s="69">
        <f>SUMIF('PE2017'!$A$7:$A$619,'OP IFG'!B600,'PE2017'!$F$7:$F$619)</f>
        <v>0</v>
      </c>
      <c r="H600" s="69">
        <f>SUMIF('PE2017'!$A$7:$A$619,'OP IFG'!B600,'PE2017'!$G$7:$G$619)</f>
        <v>0</v>
      </c>
      <c r="I600" s="69">
        <f>SUMIF('PE2017'!$A$7:$A$619,'OP IFG'!B600,'PE2017'!$H$7:$H$619)</f>
        <v>0</v>
      </c>
      <c r="J600" s="69">
        <f>SUMIF('PE2017'!$A$7:$A$619,'OP IFG'!B600,'PE2017'!$I$7:$I$619)</f>
        <v>0</v>
      </c>
      <c r="K600" s="69">
        <f>SUMIF('PE2017'!$A$7:$A$619,'OP IFG'!B600,'PE2017'!$J$7:$J$619)</f>
        <v>0</v>
      </c>
      <c r="L600" s="69">
        <f>SUMIF('PE2017'!$A$7:$A$619,'OP IFG'!B600,'PE2017'!$K$7:$K$619)</f>
        <v>0</v>
      </c>
      <c r="M600" s="69">
        <f>SUMIF('PE2017'!$A$7:$A$619,'OP IFG'!B600,'PE2017'!$L$7:$L$619)</f>
        <v>0</v>
      </c>
      <c r="N600" s="69">
        <f>SUMIF('PE2017'!$A$7:$A$619,'OP IFG'!B600,'PE2017'!$M$7:$M$619)</f>
        <v>0</v>
      </c>
      <c r="O600" s="69">
        <f>SUMIF('PE2017'!$A$7:$A$619,'OP IFG'!B600,'PE2017'!N$7:$N$619)</f>
        <v>0</v>
      </c>
      <c r="P600" s="69">
        <f>SUMIF('PE2017'!$A$7:$A$619,'OP IFG'!B590,'PE2017'!$O$7:$O$619)</f>
        <v>0</v>
      </c>
      <c r="Q600" s="70">
        <f t="shared" si="216"/>
        <v>0</v>
      </c>
      <c r="R600" s="75"/>
      <c r="S600" s="75"/>
    </row>
    <row r="601" spans="1:19" s="54" customFormat="1" ht="24.75" customHeight="1">
      <c r="A601" s="82"/>
      <c r="B601" s="66">
        <v>629</v>
      </c>
      <c r="C601" s="110" t="s">
        <v>591</v>
      </c>
      <c r="D601" s="111"/>
      <c r="E601" s="73">
        <f t="shared" ref="E601:Q601" si="217">SUM(E602:E607)</f>
        <v>0</v>
      </c>
      <c r="F601" s="73">
        <f t="shared" si="217"/>
        <v>0</v>
      </c>
      <c r="G601" s="73">
        <f t="shared" si="217"/>
        <v>0</v>
      </c>
      <c r="H601" s="73">
        <f t="shared" si="217"/>
        <v>0</v>
      </c>
      <c r="I601" s="73">
        <f t="shared" si="217"/>
        <v>0</v>
      </c>
      <c r="J601" s="73">
        <f t="shared" si="217"/>
        <v>0</v>
      </c>
      <c r="K601" s="73">
        <f t="shared" si="217"/>
        <v>0</v>
      </c>
      <c r="L601" s="73">
        <f t="shared" si="217"/>
        <v>0</v>
      </c>
      <c r="M601" s="73">
        <f t="shared" si="217"/>
        <v>0</v>
      </c>
      <c r="N601" s="73">
        <f t="shared" si="217"/>
        <v>0</v>
      </c>
      <c r="O601" s="73">
        <f t="shared" si="217"/>
        <v>0</v>
      </c>
      <c r="P601" s="73">
        <f t="shared" si="217"/>
        <v>0</v>
      </c>
      <c r="Q601" s="73">
        <f t="shared" si="217"/>
        <v>0</v>
      </c>
      <c r="R601" s="74"/>
      <c r="S601" s="74"/>
    </row>
    <row r="602" spans="1:19" ht="17.25" customHeight="1">
      <c r="B602" s="68">
        <v>62901</v>
      </c>
      <c r="C602" s="108" t="s">
        <v>592</v>
      </c>
      <c r="D602" s="109"/>
      <c r="E602" s="69">
        <f>SUMIF('PE2017'!$A$7:$A$619,'OP IFG'!B602,'PE2017'!$D$7:$D$619)</f>
        <v>0</v>
      </c>
      <c r="F602" s="69">
        <f>SUMIF('PE2017'!$A$7:$A$619,'OP IFG'!B602,'PE2017'!$E$7:$E$619)</f>
        <v>0</v>
      </c>
      <c r="G602" s="69">
        <f>SUMIF('PE2017'!$A$7:$A$619,'OP IFG'!B602,'PE2017'!$F$7:$F$619)</f>
        <v>0</v>
      </c>
      <c r="H602" s="69">
        <f>SUMIF('PE2017'!$A$7:$A$619,'OP IFG'!B602,'PE2017'!$G$7:$G$619)</f>
        <v>0</v>
      </c>
      <c r="I602" s="69">
        <f>SUMIF('PE2017'!$A$7:$A$619,'OP IFG'!B602,'PE2017'!$H$7:$H$619)</f>
        <v>0</v>
      </c>
      <c r="J602" s="69">
        <f>SUMIF('PE2017'!$A$7:$A$619,'OP IFG'!B602,'PE2017'!$I$7:$I$619)</f>
        <v>0</v>
      </c>
      <c r="K602" s="69">
        <f>SUMIF('PE2017'!$A$7:$A$619,'OP IFG'!B602,'PE2017'!$J$7:$J$619)</f>
        <v>0</v>
      </c>
      <c r="L602" s="69">
        <f>SUMIF('PE2017'!$A$7:$A$619,'OP IFG'!B602,'PE2017'!$K$7:$K$619)</f>
        <v>0</v>
      </c>
      <c r="M602" s="69">
        <f>SUMIF('PE2017'!$A$7:$A$619,'OP IFG'!B602,'PE2017'!$L$7:$L$619)</f>
        <v>0</v>
      </c>
      <c r="N602" s="69">
        <f>SUMIF('PE2017'!$A$7:$A$619,'OP IFG'!B602,'PE2017'!$M$7:$M$619)</f>
        <v>0</v>
      </c>
      <c r="O602" s="69">
        <f>SUMIF('PE2017'!$A$7:$A$619,'OP IFG'!B602,'PE2017'!N$7:$N$619)</f>
        <v>0</v>
      </c>
      <c r="P602" s="69">
        <f>SUMIF('PE2017'!$A$7:$A$619,'OP IFG'!B592,'PE2017'!$O$7:$O$619)</f>
        <v>0</v>
      </c>
      <c r="Q602" s="70">
        <f t="shared" ref="Q602:Q607" si="218">SUM(E602:P602)</f>
        <v>0</v>
      </c>
      <c r="R602" s="75"/>
      <c r="S602" s="75"/>
    </row>
    <row r="603" spans="1:19" ht="17.25" customHeight="1">
      <c r="B603" s="68">
        <v>62902</v>
      </c>
      <c r="C603" s="108" t="s">
        <v>593</v>
      </c>
      <c r="D603" s="109"/>
      <c r="E603" s="69">
        <f>SUMIF('PE2017'!$A$7:$A$619,'OP IFG'!B603,'PE2017'!$D$7:$D$619)</f>
        <v>0</v>
      </c>
      <c r="F603" s="69">
        <f>SUMIF('PE2017'!$A$7:$A$619,'OP IFG'!B603,'PE2017'!$E$7:$E$619)</f>
        <v>0</v>
      </c>
      <c r="G603" s="69">
        <f>SUMIF('PE2017'!$A$7:$A$619,'OP IFG'!B603,'PE2017'!$F$7:$F$619)</f>
        <v>0</v>
      </c>
      <c r="H603" s="69">
        <f>SUMIF('PE2017'!$A$7:$A$619,'OP IFG'!B603,'PE2017'!$G$7:$G$619)</f>
        <v>0</v>
      </c>
      <c r="I603" s="69">
        <f>SUMIF('PE2017'!$A$7:$A$619,'OP IFG'!B603,'PE2017'!$H$7:$H$619)</f>
        <v>0</v>
      </c>
      <c r="J603" s="69">
        <f>SUMIF('PE2017'!$A$7:$A$619,'OP IFG'!B603,'PE2017'!$I$7:$I$619)</f>
        <v>0</v>
      </c>
      <c r="K603" s="69">
        <f>SUMIF('PE2017'!$A$7:$A$619,'OP IFG'!B603,'PE2017'!$J$7:$J$619)</f>
        <v>0</v>
      </c>
      <c r="L603" s="69">
        <f>SUMIF('PE2017'!$A$7:$A$619,'OP IFG'!B603,'PE2017'!$K$7:$K$619)</f>
        <v>0</v>
      </c>
      <c r="M603" s="69">
        <f>SUMIF('PE2017'!$A$7:$A$619,'OP IFG'!B603,'PE2017'!$L$7:$L$619)</f>
        <v>0</v>
      </c>
      <c r="N603" s="69">
        <f>SUMIF('PE2017'!$A$7:$A$619,'OP IFG'!B603,'PE2017'!$M$7:$M$619)</f>
        <v>0</v>
      </c>
      <c r="O603" s="69">
        <f>SUMIF('PE2017'!$A$7:$A$619,'OP IFG'!B603,'PE2017'!N$7:$N$619)</f>
        <v>0</v>
      </c>
      <c r="P603" s="69">
        <f>SUMIF('PE2017'!$A$7:$A$619,'OP IFG'!B593,'PE2017'!$O$7:$O$619)</f>
        <v>0</v>
      </c>
      <c r="Q603" s="70">
        <f t="shared" si="218"/>
        <v>0</v>
      </c>
      <c r="R603" s="75"/>
      <c r="S603" s="75"/>
    </row>
    <row r="604" spans="1:19" ht="17.25" customHeight="1">
      <c r="B604" s="68">
        <v>62903</v>
      </c>
      <c r="C604" s="108" t="s">
        <v>594</v>
      </c>
      <c r="D604" s="109"/>
      <c r="E604" s="69">
        <f>SUMIF('PE2017'!$A$7:$A$619,'OP IFG'!B604,'PE2017'!$D$7:$D$619)</f>
        <v>0</v>
      </c>
      <c r="F604" s="69">
        <f>SUMIF('PE2017'!$A$7:$A$619,'OP IFG'!B604,'PE2017'!$E$7:$E$619)</f>
        <v>0</v>
      </c>
      <c r="G604" s="69">
        <f>SUMIF('PE2017'!$A$7:$A$619,'OP IFG'!B604,'PE2017'!$F$7:$F$619)</f>
        <v>0</v>
      </c>
      <c r="H604" s="69">
        <f>SUMIF('PE2017'!$A$7:$A$619,'OP IFG'!B604,'PE2017'!$G$7:$G$619)</f>
        <v>0</v>
      </c>
      <c r="I604" s="69">
        <f>SUMIF('PE2017'!$A$7:$A$619,'OP IFG'!B604,'PE2017'!$H$7:$H$619)</f>
        <v>0</v>
      </c>
      <c r="J604" s="69">
        <f>SUMIF('PE2017'!$A$7:$A$619,'OP IFG'!B604,'PE2017'!$I$7:$I$619)</f>
        <v>0</v>
      </c>
      <c r="K604" s="69">
        <f>SUMIF('PE2017'!$A$7:$A$619,'OP IFG'!B604,'PE2017'!$J$7:$J$619)</f>
        <v>0</v>
      </c>
      <c r="L604" s="69">
        <f>SUMIF('PE2017'!$A$7:$A$619,'OP IFG'!B604,'PE2017'!$K$7:$K$619)</f>
        <v>0</v>
      </c>
      <c r="M604" s="69">
        <f>SUMIF('PE2017'!$A$7:$A$619,'OP IFG'!B604,'PE2017'!$L$7:$L$619)</f>
        <v>0</v>
      </c>
      <c r="N604" s="69">
        <f>SUMIF('PE2017'!$A$7:$A$619,'OP IFG'!B604,'PE2017'!$M$7:$M$619)</f>
        <v>0</v>
      </c>
      <c r="O604" s="69">
        <f>SUMIF('PE2017'!$A$7:$A$619,'OP IFG'!B604,'PE2017'!N$7:$N$619)</f>
        <v>0</v>
      </c>
      <c r="P604" s="69">
        <f>SUMIF('PE2017'!$A$7:$A$619,'OP IFG'!B594,'PE2017'!$O$7:$O$619)</f>
        <v>0</v>
      </c>
      <c r="Q604" s="70">
        <f t="shared" si="218"/>
        <v>0</v>
      </c>
      <c r="R604" s="75"/>
      <c r="S604" s="75"/>
    </row>
    <row r="605" spans="1:19" ht="17.25" customHeight="1">
      <c r="B605" s="68">
        <v>62904</v>
      </c>
      <c r="C605" s="108" t="s">
        <v>495</v>
      </c>
      <c r="D605" s="109"/>
      <c r="E605" s="69">
        <f>SUMIF('PE2017'!$A$7:$A$619,'OP IFG'!B605,'PE2017'!$D$7:$D$619)</f>
        <v>0</v>
      </c>
      <c r="F605" s="69">
        <f>SUMIF('PE2017'!$A$7:$A$619,'OP IFG'!B605,'PE2017'!$E$7:$E$619)</f>
        <v>0</v>
      </c>
      <c r="G605" s="69">
        <f>SUMIF('PE2017'!$A$7:$A$619,'OP IFG'!B605,'PE2017'!$F$7:$F$619)</f>
        <v>0</v>
      </c>
      <c r="H605" s="69">
        <f>SUMIF('PE2017'!$A$7:$A$619,'OP IFG'!B605,'PE2017'!$G$7:$G$619)</f>
        <v>0</v>
      </c>
      <c r="I605" s="69">
        <f>SUMIF('PE2017'!$A$7:$A$619,'OP IFG'!B605,'PE2017'!$H$7:$H$619)</f>
        <v>0</v>
      </c>
      <c r="J605" s="69">
        <f>SUMIF('PE2017'!$A$7:$A$619,'OP IFG'!B605,'PE2017'!$I$7:$I$619)</f>
        <v>0</v>
      </c>
      <c r="K605" s="69">
        <f>SUMIF('PE2017'!$A$7:$A$619,'OP IFG'!B605,'PE2017'!$J$7:$J$619)</f>
        <v>0</v>
      </c>
      <c r="L605" s="69">
        <f>SUMIF('PE2017'!$A$7:$A$619,'OP IFG'!B605,'PE2017'!$K$7:$K$619)</f>
        <v>0</v>
      </c>
      <c r="M605" s="69">
        <f>SUMIF('PE2017'!$A$7:$A$619,'OP IFG'!B605,'PE2017'!$L$7:$L$619)</f>
        <v>0</v>
      </c>
      <c r="N605" s="69">
        <f>SUMIF('PE2017'!$A$7:$A$619,'OP IFG'!B605,'PE2017'!$M$7:$M$619)</f>
        <v>0</v>
      </c>
      <c r="O605" s="69">
        <f>SUMIF('PE2017'!$A$7:$A$619,'OP IFG'!B605,'PE2017'!N$7:$N$619)</f>
        <v>0</v>
      </c>
      <c r="P605" s="69">
        <f>SUMIF('PE2017'!$A$7:$A$619,'OP IFG'!B595,'PE2017'!$O$7:$O$619)</f>
        <v>0</v>
      </c>
      <c r="Q605" s="70">
        <f t="shared" si="218"/>
        <v>0</v>
      </c>
      <c r="R605" s="75"/>
      <c r="S605" s="75"/>
    </row>
    <row r="606" spans="1:19" ht="17.25" customHeight="1">
      <c r="B606" s="68" t="s">
        <v>619</v>
      </c>
      <c r="C606" s="108" t="s">
        <v>524</v>
      </c>
      <c r="D606" s="109"/>
      <c r="E606" s="69">
        <f>SUMIF('PE2017'!$A$7:$A$619,'OP IFG'!B606,'PE2017'!$D$7:$D$619)</f>
        <v>0</v>
      </c>
      <c r="F606" s="69">
        <f>SUMIF('PE2017'!$A$7:$A$619,'OP IFG'!B606,'PE2017'!$E$7:$E$619)</f>
        <v>0</v>
      </c>
      <c r="G606" s="69">
        <f>SUMIF('PE2017'!$A$7:$A$619,'OP IFG'!B606,'PE2017'!$F$7:$F$619)</f>
        <v>0</v>
      </c>
      <c r="H606" s="69">
        <f>SUMIF('PE2017'!$A$7:$A$619,'OP IFG'!B606,'PE2017'!$G$7:$G$619)</f>
        <v>0</v>
      </c>
      <c r="I606" s="69">
        <f>SUMIF('PE2017'!$A$7:$A$619,'OP IFG'!B606,'PE2017'!$H$7:$H$619)</f>
        <v>0</v>
      </c>
      <c r="J606" s="69">
        <f>SUMIF('PE2017'!$A$7:$A$619,'OP IFG'!B606,'PE2017'!$I$7:$I$619)</f>
        <v>0</v>
      </c>
      <c r="K606" s="69">
        <f>SUMIF('PE2017'!$A$7:$A$619,'OP IFG'!B606,'PE2017'!$J$7:$J$619)</f>
        <v>0</v>
      </c>
      <c r="L606" s="69">
        <f>SUMIF('PE2017'!$A$7:$A$619,'OP IFG'!B606,'PE2017'!$K$7:$K$619)</f>
        <v>0</v>
      </c>
      <c r="M606" s="69">
        <f>SUMIF('PE2017'!$A$7:$A$619,'OP IFG'!B606,'PE2017'!$L$7:$L$619)</f>
        <v>0</v>
      </c>
      <c r="N606" s="69">
        <f>SUMIF('PE2017'!$A$7:$A$619,'OP IFG'!B606,'PE2017'!$M$7:$M$619)</f>
        <v>0</v>
      </c>
      <c r="O606" s="69">
        <f>SUMIF('PE2017'!$A$7:$A$619,'OP IFG'!B606,'PE2017'!N$7:$N$619)</f>
        <v>0</v>
      </c>
      <c r="P606" s="69">
        <f>SUMIF('PE2017'!$A$7:$A$619,'OP IFG'!B596,'PE2017'!$O$7:$O$619)</f>
        <v>0</v>
      </c>
      <c r="Q606" s="70">
        <f t="shared" si="218"/>
        <v>0</v>
      </c>
      <c r="R606" s="75"/>
      <c r="S606" s="75"/>
    </row>
    <row r="607" spans="1:19" ht="17.25" customHeight="1">
      <c r="B607" s="68" t="s">
        <v>620</v>
      </c>
      <c r="C607" s="108" t="s">
        <v>526</v>
      </c>
      <c r="D607" s="109"/>
      <c r="E607" s="69">
        <f>SUMIF('PE2017'!$A$7:$A$619,'OP IFG'!B607,'PE2017'!$D$7:$D$619)</f>
        <v>0</v>
      </c>
      <c r="F607" s="69">
        <f>SUMIF('PE2017'!$A$7:$A$619,'OP IFG'!B607,'PE2017'!$E$7:$E$619)</f>
        <v>0</v>
      </c>
      <c r="G607" s="69">
        <f>SUMIF('PE2017'!$A$7:$A$619,'OP IFG'!B607,'PE2017'!$F$7:$F$619)</f>
        <v>0</v>
      </c>
      <c r="H607" s="69">
        <f>SUMIF('PE2017'!$A$7:$A$619,'OP IFG'!B607,'PE2017'!$G$7:$G$619)</f>
        <v>0</v>
      </c>
      <c r="I607" s="69">
        <f>SUMIF('PE2017'!$A$7:$A$619,'OP IFG'!B607,'PE2017'!$H$7:$H$619)</f>
        <v>0</v>
      </c>
      <c r="J607" s="69">
        <f>SUMIF('PE2017'!$A$7:$A$619,'OP IFG'!B607,'PE2017'!$I$7:$I$619)</f>
        <v>0</v>
      </c>
      <c r="K607" s="69">
        <f>SUMIF('PE2017'!$A$7:$A$619,'OP IFG'!B607,'PE2017'!$J$7:$J$619)</f>
        <v>0</v>
      </c>
      <c r="L607" s="69">
        <f>SUMIF('PE2017'!$A$7:$A$619,'OP IFG'!B607,'PE2017'!$K$7:$K$619)</f>
        <v>0</v>
      </c>
      <c r="M607" s="69">
        <f>SUMIF('PE2017'!$A$7:$A$619,'OP IFG'!B607,'PE2017'!$L$7:$L$619)</f>
        <v>0</v>
      </c>
      <c r="N607" s="69">
        <f>SUMIF('PE2017'!$A$7:$A$619,'OP IFG'!B607,'PE2017'!$M$7:$M$619)</f>
        <v>0</v>
      </c>
      <c r="O607" s="69">
        <f>SUMIF('PE2017'!$A$7:$A$619,'OP IFG'!B607,'PE2017'!N$7:$N$619)</f>
        <v>0</v>
      </c>
      <c r="P607" s="69">
        <f>SUMIF('PE2017'!$A$7:$A$619,'OP IFG'!B597,'PE2017'!$O$7:$O$619)</f>
        <v>0</v>
      </c>
      <c r="Q607" s="70">
        <f t="shared" si="218"/>
        <v>0</v>
      </c>
      <c r="R607" s="75"/>
      <c r="S607" s="75"/>
    </row>
    <row r="608" spans="1:19" s="54" customFormat="1" ht="17.25" customHeight="1">
      <c r="A608" s="82"/>
      <c r="B608" s="66">
        <v>6300</v>
      </c>
      <c r="C608" s="110" t="s">
        <v>621</v>
      </c>
      <c r="D608" s="111"/>
      <c r="E608" s="73">
        <f t="shared" ref="E608:Q608" si="219">E609+E611</f>
        <v>0</v>
      </c>
      <c r="F608" s="73">
        <f t="shared" si="219"/>
        <v>0</v>
      </c>
      <c r="G608" s="73">
        <f t="shared" si="219"/>
        <v>0</v>
      </c>
      <c r="H608" s="73">
        <f t="shared" si="219"/>
        <v>0</v>
      </c>
      <c r="I608" s="73">
        <f t="shared" si="219"/>
        <v>0</v>
      </c>
      <c r="J608" s="73">
        <f t="shared" si="219"/>
        <v>0</v>
      </c>
      <c r="K608" s="73">
        <f t="shared" si="219"/>
        <v>0</v>
      </c>
      <c r="L608" s="73">
        <f t="shared" si="219"/>
        <v>0</v>
      </c>
      <c r="M608" s="73">
        <f t="shared" si="219"/>
        <v>0</v>
      </c>
      <c r="N608" s="73">
        <f t="shared" si="219"/>
        <v>0</v>
      </c>
      <c r="O608" s="73">
        <f t="shared" si="219"/>
        <v>0</v>
      </c>
      <c r="P608" s="73">
        <f t="shared" si="219"/>
        <v>0</v>
      </c>
      <c r="Q608" s="73">
        <f t="shared" si="219"/>
        <v>0</v>
      </c>
      <c r="R608" s="74"/>
      <c r="S608" s="74"/>
    </row>
    <row r="609" spans="1:19" s="54" customFormat="1" ht="24.75" customHeight="1">
      <c r="A609" s="82"/>
      <c r="B609" s="66">
        <v>631</v>
      </c>
      <c r="C609" s="110" t="s">
        <v>622</v>
      </c>
      <c r="D609" s="111"/>
      <c r="E609" s="73">
        <f t="shared" ref="E609:Q609" si="220">E610</f>
        <v>0</v>
      </c>
      <c r="F609" s="73">
        <f t="shared" si="220"/>
        <v>0</v>
      </c>
      <c r="G609" s="73">
        <f t="shared" si="220"/>
        <v>0</v>
      </c>
      <c r="H609" s="73">
        <f t="shared" si="220"/>
        <v>0</v>
      </c>
      <c r="I609" s="73">
        <f t="shared" si="220"/>
        <v>0</v>
      </c>
      <c r="J609" s="73">
        <f t="shared" si="220"/>
        <v>0</v>
      </c>
      <c r="K609" s="73">
        <f t="shared" si="220"/>
        <v>0</v>
      </c>
      <c r="L609" s="73">
        <f t="shared" si="220"/>
        <v>0</v>
      </c>
      <c r="M609" s="73">
        <f t="shared" si="220"/>
        <v>0</v>
      </c>
      <c r="N609" s="73">
        <f t="shared" si="220"/>
        <v>0</v>
      </c>
      <c r="O609" s="73">
        <f t="shared" si="220"/>
        <v>0</v>
      </c>
      <c r="P609" s="73">
        <f t="shared" si="220"/>
        <v>0</v>
      </c>
      <c r="Q609" s="73">
        <f t="shared" si="220"/>
        <v>0</v>
      </c>
      <c r="R609" s="74"/>
      <c r="S609" s="74"/>
    </row>
    <row r="610" spans="1:19" ht="24.75" customHeight="1">
      <c r="B610" s="68">
        <v>63101</v>
      </c>
      <c r="C610" s="108" t="s">
        <v>623</v>
      </c>
      <c r="D610" s="109"/>
      <c r="E610" s="69">
        <f>SUMIF('PE2017'!$A$7:$A$619,'OP IFG'!B610,'PE2017'!$D$7:$D$619)</f>
        <v>0</v>
      </c>
      <c r="F610" s="69">
        <f>SUMIF('PE2017'!$A$7:$A$619,'OP IFG'!B610,'PE2017'!$E$7:$E$619)</f>
        <v>0</v>
      </c>
      <c r="G610" s="69">
        <f>SUMIF('PE2017'!$A$7:$A$619,'OP IFG'!B610,'PE2017'!$F$7:$F$619)</f>
        <v>0</v>
      </c>
      <c r="H610" s="69">
        <f>SUMIF('PE2017'!$A$7:$A$619,'OP IFG'!B610,'PE2017'!$G$7:$G$619)</f>
        <v>0</v>
      </c>
      <c r="I610" s="69">
        <f>SUMIF('PE2017'!$A$7:$A$619,'OP IFG'!B610,'PE2017'!$H$7:$H$619)</f>
        <v>0</v>
      </c>
      <c r="J610" s="69">
        <f>SUMIF('PE2017'!$A$7:$A$619,'OP IFG'!B610,'PE2017'!$I$7:$I$619)</f>
        <v>0</v>
      </c>
      <c r="K610" s="69">
        <f>SUMIF('PE2017'!$A$7:$A$619,'OP IFG'!B610,'PE2017'!$J$7:$J$619)</f>
        <v>0</v>
      </c>
      <c r="L610" s="69">
        <f>SUMIF('PE2017'!$A$7:$A$619,'OP IFG'!B610,'PE2017'!$K$7:$K$619)</f>
        <v>0</v>
      </c>
      <c r="M610" s="69">
        <f>SUMIF('PE2017'!$A$7:$A$619,'OP IFG'!B610,'PE2017'!$L$7:$L$619)</f>
        <v>0</v>
      </c>
      <c r="N610" s="69">
        <f>SUMIF('PE2017'!$A$7:$A$619,'OP IFG'!B610,'PE2017'!$M$7:$M$619)</f>
        <v>0</v>
      </c>
      <c r="O610" s="69">
        <f>SUMIF('PE2017'!$A$7:$A$619,'OP IFG'!B610,'PE2017'!N$7:$N$619)</f>
        <v>0</v>
      </c>
      <c r="P610" s="69">
        <f>SUMIF('PE2017'!$A$7:$A$619,'OP IFG'!B600,'PE2017'!$O$7:$O$619)</f>
        <v>0</v>
      </c>
      <c r="Q610" s="70">
        <f>SUM(E610:P610)</f>
        <v>0</v>
      </c>
      <c r="R610" s="75"/>
      <c r="S610" s="75"/>
    </row>
    <row r="611" spans="1:19" s="54" customFormat="1" ht="24.75" customHeight="1">
      <c r="A611" s="82"/>
      <c r="B611" s="66">
        <v>632</v>
      </c>
      <c r="C611" s="110" t="s">
        <v>624</v>
      </c>
      <c r="D611" s="111"/>
      <c r="E611" s="73">
        <f t="shared" ref="E611:Q611" si="221">SUM(E612:E613)</f>
        <v>0</v>
      </c>
      <c r="F611" s="73">
        <f t="shared" si="221"/>
        <v>0</v>
      </c>
      <c r="G611" s="73">
        <f t="shared" si="221"/>
        <v>0</v>
      </c>
      <c r="H611" s="73">
        <f t="shared" si="221"/>
        <v>0</v>
      </c>
      <c r="I611" s="73">
        <f t="shared" si="221"/>
        <v>0</v>
      </c>
      <c r="J611" s="73">
        <f t="shared" si="221"/>
        <v>0</v>
      </c>
      <c r="K611" s="73">
        <f t="shared" si="221"/>
        <v>0</v>
      </c>
      <c r="L611" s="73">
        <f t="shared" si="221"/>
        <v>0</v>
      </c>
      <c r="M611" s="73">
        <f t="shared" si="221"/>
        <v>0</v>
      </c>
      <c r="N611" s="73">
        <f t="shared" si="221"/>
        <v>0</v>
      </c>
      <c r="O611" s="73">
        <f t="shared" si="221"/>
        <v>0</v>
      </c>
      <c r="P611" s="73">
        <f t="shared" si="221"/>
        <v>0</v>
      </c>
      <c r="Q611" s="73">
        <f t="shared" si="221"/>
        <v>0</v>
      </c>
      <c r="R611" s="74"/>
      <c r="S611" s="74"/>
    </row>
    <row r="612" spans="1:19" ht="24.75" customHeight="1">
      <c r="B612" s="68">
        <v>63201</v>
      </c>
      <c r="C612" s="108" t="s">
        <v>625</v>
      </c>
      <c r="D612" s="109"/>
      <c r="E612" s="69">
        <f>SUMIF('PE2017'!$A$7:$A$619,'OP IFG'!B612,'PE2017'!$D$7:$D$619)</f>
        <v>0</v>
      </c>
      <c r="F612" s="69">
        <f>SUMIF('PE2017'!$A$7:$A$619,'OP IFG'!B612,'PE2017'!$E$7:$E$619)</f>
        <v>0</v>
      </c>
      <c r="G612" s="69">
        <f>SUMIF('PE2017'!$A$7:$A$619,'OP IFG'!B612,'PE2017'!$F$7:$F$619)</f>
        <v>0</v>
      </c>
      <c r="H612" s="69">
        <f>SUMIF('PE2017'!$A$7:$A$619,'OP IFG'!B612,'PE2017'!$G$7:$G$619)</f>
        <v>0</v>
      </c>
      <c r="I612" s="69">
        <f>SUMIF('PE2017'!$A$7:$A$619,'OP IFG'!B612,'PE2017'!$H$7:$H$619)</f>
        <v>0</v>
      </c>
      <c r="J612" s="69">
        <f>SUMIF('PE2017'!$A$7:$A$619,'OP IFG'!B612,'PE2017'!$I$7:$I$619)</f>
        <v>0</v>
      </c>
      <c r="K612" s="69">
        <f>SUMIF('PE2017'!$A$7:$A$619,'OP IFG'!B612,'PE2017'!$J$7:$J$619)</f>
        <v>0</v>
      </c>
      <c r="L612" s="69">
        <f>SUMIF('PE2017'!$A$7:$A$619,'OP IFG'!B612,'PE2017'!$K$7:$K$619)</f>
        <v>0</v>
      </c>
      <c r="M612" s="69">
        <f>SUMIF('PE2017'!$A$7:$A$619,'OP IFG'!B612,'PE2017'!$L$7:$L$619)</f>
        <v>0</v>
      </c>
      <c r="N612" s="69">
        <f>SUMIF('PE2017'!$A$7:$A$619,'OP IFG'!B612,'PE2017'!$M$7:$M$619)</f>
        <v>0</v>
      </c>
      <c r="O612" s="69">
        <f>SUMIF('PE2017'!$A$7:$A$619,'OP IFG'!B612,'PE2017'!N$7:$N$619)</f>
        <v>0</v>
      </c>
      <c r="P612" s="69">
        <f>SUMIF('PE2017'!$A$7:$A$619,'OP IFG'!B602,'PE2017'!$O$7:$O$619)</f>
        <v>0</v>
      </c>
      <c r="Q612" s="70">
        <f>SUM(E612:P612)</f>
        <v>0</v>
      </c>
      <c r="R612" s="75"/>
      <c r="S612" s="75"/>
    </row>
    <row r="613" spans="1:19" ht="24.75" customHeight="1">
      <c r="B613" s="68" t="s">
        <v>626</v>
      </c>
      <c r="C613" s="113" t="s">
        <v>627</v>
      </c>
      <c r="D613" s="113"/>
      <c r="E613" s="69">
        <f>SUMIF('PE2017'!$A$7:$A$619,'OP IFG'!B613,'PE2017'!$D$7:$D$619)</f>
        <v>0</v>
      </c>
      <c r="F613" s="69">
        <f>SUMIF('PE2017'!$A$7:$A$619,'OP IFG'!B613,'PE2017'!$E$7:$E$619)</f>
        <v>0</v>
      </c>
      <c r="G613" s="69">
        <f>SUMIF('PE2017'!$A$7:$A$619,'OP IFG'!B613,'PE2017'!$F$7:$F$619)</f>
        <v>0</v>
      </c>
      <c r="H613" s="69">
        <f>SUMIF('PE2017'!$A$7:$A$619,'OP IFG'!B613,'PE2017'!$G$7:$G$619)</f>
        <v>0</v>
      </c>
      <c r="I613" s="69">
        <f>SUMIF('PE2017'!$A$7:$A$619,'OP IFG'!B613,'PE2017'!$H$7:$H$619)</f>
        <v>0</v>
      </c>
      <c r="J613" s="69">
        <f>SUMIF('PE2017'!$A$7:$A$619,'OP IFG'!B613,'PE2017'!$I$7:$I$619)</f>
        <v>0</v>
      </c>
      <c r="K613" s="69">
        <f>SUMIF('PE2017'!$A$7:$A$619,'OP IFG'!B613,'PE2017'!$J$7:$J$619)</f>
        <v>0</v>
      </c>
      <c r="L613" s="69">
        <f>SUMIF('PE2017'!$A$7:$A$619,'OP IFG'!B613,'PE2017'!$K$7:$K$619)</f>
        <v>0</v>
      </c>
      <c r="M613" s="69">
        <f>SUMIF('PE2017'!$A$7:$A$619,'OP IFG'!B613,'PE2017'!$L$7:$L$619)</f>
        <v>0</v>
      </c>
      <c r="N613" s="69">
        <f>SUMIF('PE2017'!$A$7:$A$619,'OP IFG'!B613,'PE2017'!$M$7:$M$619)</f>
        <v>0</v>
      </c>
      <c r="O613" s="69">
        <f>SUMIF('PE2017'!$A$7:$A$619,'OP IFG'!B613,'PE2017'!N$7:$N$619)</f>
        <v>0</v>
      </c>
      <c r="P613" s="69">
        <f>SUMIF('PE2017'!$A$7:$A$619,'OP IFG'!B603,'PE2017'!$O$7:$O$619)</f>
        <v>0</v>
      </c>
      <c r="Q613" s="70">
        <f>SUM(E613:P613)</f>
        <v>0</v>
      </c>
      <c r="R613" s="75"/>
      <c r="S613" s="75"/>
    </row>
    <row r="614" spans="1:19" s="64" customFormat="1" ht="17.25" customHeight="1">
      <c r="A614" s="85"/>
      <c r="B614" s="62">
        <v>9000</v>
      </c>
      <c r="C614" s="114" t="s">
        <v>628</v>
      </c>
      <c r="D614" s="115"/>
      <c r="E614" s="74">
        <f t="shared" ref="E614:Q614" si="222">E615+E619+E623</f>
        <v>0</v>
      </c>
      <c r="F614" s="74">
        <f t="shared" si="222"/>
        <v>0</v>
      </c>
      <c r="G614" s="74">
        <f t="shared" si="222"/>
        <v>0</v>
      </c>
      <c r="H614" s="74">
        <f t="shared" si="222"/>
        <v>0</v>
      </c>
      <c r="I614" s="74">
        <f t="shared" si="222"/>
        <v>0</v>
      </c>
      <c r="J614" s="74">
        <f t="shared" si="222"/>
        <v>0</v>
      </c>
      <c r="K614" s="74">
        <f t="shared" si="222"/>
        <v>0</v>
      </c>
      <c r="L614" s="74">
        <f t="shared" si="222"/>
        <v>0</v>
      </c>
      <c r="M614" s="74">
        <f t="shared" si="222"/>
        <v>0</v>
      </c>
      <c r="N614" s="74">
        <f t="shared" si="222"/>
        <v>0</v>
      </c>
      <c r="O614" s="74">
        <f t="shared" si="222"/>
        <v>0</v>
      </c>
      <c r="P614" s="74">
        <f t="shared" si="222"/>
        <v>0</v>
      </c>
      <c r="Q614" s="74">
        <f t="shared" si="222"/>
        <v>0</v>
      </c>
      <c r="R614" s="74"/>
      <c r="S614" s="74"/>
    </row>
    <row r="615" spans="1:19" s="54" customFormat="1" ht="17.25" customHeight="1">
      <c r="A615" s="82"/>
      <c r="B615" s="66">
        <v>9100</v>
      </c>
      <c r="C615" s="110" t="s">
        <v>629</v>
      </c>
      <c r="D615" s="111"/>
      <c r="E615" s="73">
        <f t="shared" ref="E615:Q615" si="223">E616</f>
        <v>0</v>
      </c>
      <c r="F615" s="73">
        <f t="shared" si="223"/>
        <v>0</v>
      </c>
      <c r="G615" s="73">
        <f t="shared" si="223"/>
        <v>0</v>
      </c>
      <c r="H615" s="73">
        <f t="shared" si="223"/>
        <v>0</v>
      </c>
      <c r="I615" s="73">
        <f t="shared" si="223"/>
        <v>0</v>
      </c>
      <c r="J615" s="73">
        <f t="shared" si="223"/>
        <v>0</v>
      </c>
      <c r="K615" s="73">
        <f t="shared" si="223"/>
        <v>0</v>
      </c>
      <c r="L615" s="73">
        <f t="shared" si="223"/>
        <v>0</v>
      </c>
      <c r="M615" s="73">
        <f t="shared" si="223"/>
        <v>0</v>
      </c>
      <c r="N615" s="73">
        <f t="shared" si="223"/>
        <v>0</v>
      </c>
      <c r="O615" s="73">
        <f t="shared" si="223"/>
        <v>0</v>
      </c>
      <c r="P615" s="73">
        <f t="shared" si="223"/>
        <v>0</v>
      </c>
      <c r="Q615" s="73">
        <f t="shared" si="223"/>
        <v>0</v>
      </c>
      <c r="R615" s="74"/>
      <c r="S615" s="74"/>
    </row>
    <row r="616" spans="1:19" s="54" customFormat="1" ht="17.25" customHeight="1">
      <c r="A616" s="82"/>
      <c r="B616" s="66">
        <v>911</v>
      </c>
      <c r="C616" s="110" t="s">
        <v>630</v>
      </c>
      <c r="D616" s="111"/>
      <c r="E616" s="73">
        <f t="shared" ref="E616:Q616" si="224">SUM(E617:E618)</f>
        <v>0</v>
      </c>
      <c r="F616" s="73">
        <f t="shared" si="224"/>
        <v>0</v>
      </c>
      <c r="G616" s="73">
        <f t="shared" si="224"/>
        <v>0</v>
      </c>
      <c r="H616" s="73">
        <f t="shared" si="224"/>
        <v>0</v>
      </c>
      <c r="I616" s="73">
        <f t="shared" si="224"/>
        <v>0</v>
      </c>
      <c r="J616" s="73">
        <f t="shared" si="224"/>
        <v>0</v>
      </c>
      <c r="K616" s="73">
        <f t="shared" si="224"/>
        <v>0</v>
      </c>
      <c r="L616" s="73">
        <f t="shared" si="224"/>
        <v>0</v>
      </c>
      <c r="M616" s="73">
        <f t="shared" si="224"/>
        <v>0</v>
      </c>
      <c r="N616" s="73">
        <f t="shared" si="224"/>
        <v>0</v>
      </c>
      <c r="O616" s="73">
        <f t="shared" si="224"/>
        <v>0</v>
      </c>
      <c r="P616" s="73">
        <f t="shared" si="224"/>
        <v>0</v>
      </c>
      <c r="Q616" s="73">
        <f t="shared" si="224"/>
        <v>0</v>
      </c>
      <c r="R616" s="74"/>
      <c r="S616" s="74"/>
    </row>
    <row r="617" spans="1:19" ht="17.25" customHeight="1">
      <c r="B617" s="68">
        <v>91101</v>
      </c>
      <c r="C617" s="108" t="s">
        <v>631</v>
      </c>
      <c r="D617" s="109"/>
      <c r="E617" s="69">
        <f>SUMIF('PE2017'!$A$7:$A$619,'OP IFG'!B617,'PE2017'!$D$7:$D$619)</f>
        <v>0</v>
      </c>
      <c r="F617" s="69">
        <f>SUMIF('PE2017'!$A$7:$A$619,'OP IFG'!B617,'PE2017'!$E$7:$E$619)</f>
        <v>0</v>
      </c>
      <c r="G617" s="69">
        <f>SUMIF('PE2017'!$A$7:$A$619,'OP IFG'!B617,'PE2017'!$F$7:$F$619)</f>
        <v>0</v>
      </c>
      <c r="H617" s="69">
        <f>SUMIF('PE2017'!$A$7:$A$619,'OP IFG'!B617,'PE2017'!$G$7:$G$619)</f>
        <v>0</v>
      </c>
      <c r="I617" s="69">
        <f>SUMIF('PE2017'!$A$7:$A$619,'OP IFG'!B617,'PE2017'!$H$7:$H$619)</f>
        <v>0</v>
      </c>
      <c r="J617" s="69">
        <f>SUMIF('PE2017'!$A$7:$A$619,'OP IFG'!B617,'PE2017'!$I$7:$I$619)</f>
        <v>0</v>
      </c>
      <c r="K617" s="69">
        <f>SUMIF('PE2017'!$A$7:$A$619,'OP IFG'!B617,'PE2017'!$J$7:$J$619)</f>
        <v>0</v>
      </c>
      <c r="L617" s="69">
        <f>SUMIF('PE2017'!$A$7:$A$619,'OP IFG'!B617,'PE2017'!$K$7:$K$619)</f>
        <v>0</v>
      </c>
      <c r="M617" s="69">
        <f>SUMIF('PE2017'!$A$7:$A$619,'OP IFG'!B617,'PE2017'!$L$7:$L$619)</f>
        <v>0</v>
      </c>
      <c r="N617" s="69">
        <f>SUMIF('PE2017'!$A$7:$A$619,'OP IFG'!B617,'PE2017'!$M$7:$M$619)</f>
        <v>0</v>
      </c>
      <c r="O617" s="69">
        <f>SUMIF('PE2017'!$A$7:$A$619,'OP IFG'!B617,'PE2017'!N$7:$N$619)</f>
        <v>0</v>
      </c>
      <c r="P617" s="69">
        <f>SUMIF('PE2017'!$A$7:$A$619,'OP IFG'!B607,'PE2017'!$O$7:$O$619)</f>
        <v>0</v>
      </c>
      <c r="Q617" s="70">
        <f>SUM(E617:P617)</f>
        <v>0</v>
      </c>
      <c r="R617" s="75"/>
      <c r="S617" s="75"/>
    </row>
    <row r="618" spans="1:19" ht="17.25" customHeight="1">
      <c r="B618" s="68">
        <v>91102</v>
      </c>
      <c r="C618" s="108" t="s">
        <v>632</v>
      </c>
      <c r="D618" s="109"/>
      <c r="E618" s="69">
        <f>SUMIF('PE2017'!$A$7:$A$619,'OP IFG'!B618,'PE2017'!$D$7:$D$619)</f>
        <v>0</v>
      </c>
      <c r="F618" s="69">
        <f>SUMIF('PE2017'!$A$7:$A$619,'OP IFG'!B618,'PE2017'!$E$7:$E$619)</f>
        <v>0</v>
      </c>
      <c r="G618" s="69">
        <f>SUMIF('PE2017'!$A$7:$A$619,'OP IFG'!B618,'PE2017'!$F$7:$F$619)</f>
        <v>0</v>
      </c>
      <c r="H618" s="69">
        <f>SUMIF('PE2017'!$A$7:$A$619,'OP IFG'!B618,'PE2017'!$G$7:$G$619)</f>
        <v>0</v>
      </c>
      <c r="I618" s="69">
        <f>SUMIF('PE2017'!$A$7:$A$619,'OP IFG'!B618,'PE2017'!$H$7:$H$619)</f>
        <v>0</v>
      </c>
      <c r="J618" s="69">
        <f>SUMIF('PE2017'!$A$7:$A$619,'OP IFG'!B618,'PE2017'!$I$7:$I$619)</f>
        <v>0</v>
      </c>
      <c r="K618" s="69">
        <f>SUMIF('PE2017'!$A$7:$A$619,'OP IFG'!B618,'PE2017'!$J$7:$J$619)</f>
        <v>0</v>
      </c>
      <c r="L618" s="69">
        <f>SUMIF('PE2017'!$A$7:$A$619,'OP IFG'!B618,'PE2017'!$K$7:$K$619)</f>
        <v>0</v>
      </c>
      <c r="M618" s="69">
        <f>SUMIF('PE2017'!$A$7:$A$619,'OP IFG'!B618,'PE2017'!$L$7:$L$619)</f>
        <v>0</v>
      </c>
      <c r="N618" s="69">
        <f>SUMIF('PE2017'!$A$7:$A$619,'OP IFG'!B618,'PE2017'!$M$7:$M$619)</f>
        <v>0</v>
      </c>
      <c r="O618" s="69">
        <f>SUMIF('PE2017'!$A$7:$A$619,'OP IFG'!B618,'PE2017'!N$7:$N$619)</f>
        <v>0</v>
      </c>
      <c r="P618" s="69">
        <f>SUMIF('PE2017'!$A$7:$A$619,'OP IFG'!B608,'PE2017'!$O$7:$O$619)</f>
        <v>0</v>
      </c>
      <c r="Q618" s="70">
        <f>SUM(E618:P618)</f>
        <v>0</v>
      </c>
      <c r="R618" s="75"/>
      <c r="S618" s="75"/>
    </row>
    <row r="619" spans="1:19" s="54" customFormat="1" ht="17.25" customHeight="1">
      <c r="A619" s="82"/>
      <c r="B619" s="66">
        <v>9200</v>
      </c>
      <c r="C619" s="110" t="s">
        <v>633</v>
      </c>
      <c r="D619" s="111"/>
      <c r="E619" s="73">
        <f t="shared" ref="E619:Q619" si="225">E620</f>
        <v>0</v>
      </c>
      <c r="F619" s="73">
        <f t="shared" si="225"/>
        <v>0</v>
      </c>
      <c r="G619" s="73">
        <f t="shared" si="225"/>
        <v>0</v>
      </c>
      <c r="H619" s="73">
        <f t="shared" si="225"/>
        <v>0</v>
      </c>
      <c r="I619" s="73">
        <f t="shared" si="225"/>
        <v>0</v>
      </c>
      <c r="J619" s="73">
        <f t="shared" si="225"/>
        <v>0</v>
      </c>
      <c r="K619" s="73">
        <f t="shared" si="225"/>
        <v>0</v>
      </c>
      <c r="L619" s="73">
        <f t="shared" si="225"/>
        <v>0</v>
      </c>
      <c r="M619" s="73">
        <f t="shared" si="225"/>
        <v>0</v>
      </c>
      <c r="N619" s="73">
        <f t="shared" si="225"/>
        <v>0</v>
      </c>
      <c r="O619" s="73">
        <f t="shared" si="225"/>
        <v>0</v>
      </c>
      <c r="P619" s="73">
        <f t="shared" si="225"/>
        <v>0</v>
      </c>
      <c r="Q619" s="73">
        <f t="shared" si="225"/>
        <v>0</v>
      </c>
      <c r="R619" s="74"/>
      <c r="S619" s="74"/>
    </row>
    <row r="620" spans="1:19" s="54" customFormat="1" ht="17.25" customHeight="1">
      <c r="A620" s="82"/>
      <c r="B620" s="66">
        <v>921</v>
      </c>
      <c r="C620" s="110" t="s">
        <v>634</v>
      </c>
      <c r="D620" s="111"/>
      <c r="E620" s="73">
        <f t="shared" ref="E620:Q620" si="226">SUM(E621:E622)</f>
        <v>0</v>
      </c>
      <c r="F620" s="73">
        <f t="shared" si="226"/>
        <v>0</v>
      </c>
      <c r="G620" s="73">
        <f t="shared" si="226"/>
        <v>0</v>
      </c>
      <c r="H620" s="73">
        <f t="shared" si="226"/>
        <v>0</v>
      </c>
      <c r="I620" s="73">
        <f t="shared" si="226"/>
        <v>0</v>
      </c>
      <c r="J620" s="73">
        <f t="shared" si="226"/>
        <v>0</v>
      </c>
      <c r="K620" s="73">
        <f t="shared" si="226"/>
        <v>0</v>
      </c>
      <c r="L620" s="73">
        <f t="shared" si="226"/>
        <v>0</v>
      </c>
      <c r="M620" s="73">
        <f t="shared" si="226"/>
        <v>0</v>
      </c>
      <c r="N620" s="73">
        <f t="shared" si="226"/>
        <v>0</v>
      </c>
      <c r="O620" s="73">
        <f t="shared" si="226"/>
        <v>0</v>
      </c>
      <c r="P620" s="73">
        <f t="shared" si="226"/>
        <v>0</v>
      </c>
      <c r="Q620" s="73">
        <f t="shared" si="226"/>
        <v>0</v>
      </c>
      <c r="R620" s="74"/>
      <c r="S620" s="74"/>
    </row>
    <row r="621" spans="1:19" ht="17.25" customHeight="1">
      <c r="B621" s="68">
        <v>92101</v>
      </c>
      <c r="C621" s="108" t="s">
        <v>635</v>
      </c>
      <c r="D621" s="109"/>
      <c r="E621" s="69">
        <f>SUMIF('PE2017'!$A$7:$A$619,'OP IFG'!B621,'PE2017'!$D$7:$D$619)</f>
        <v>0</v>
      </c>
      <c r="F621" s="69">
        <f>SUMIF('PE2017'!$A$7:$A$619,'OP IFG'!B621,'PE2017'!$E$7:$E$619)</f>
        <v>0</v>
      </c>
      <c r="G621" s="69">
        <f>SUMIF('PE2017'!$A$7:$A$619,'OP IFG'!B621,'PE2017'!$F$7:$F$619)</f>
        <v>0</v>
      </c>
      <c r="H621" s="69">
        <f>SUMIF('PE2017'!$A$7:$A$619,'OP IFG'!B621,'PE2017'!$G$7:$G$619)</f>
        <v>0</v>
      </c>
      <c r="I621" s="69">
        <f>SUMIF('PE2017'!$A$7:$A$619,'OP IFG'!B621,'PE2017'!$H$7:$H$619)</f>
        <v>0</v>
      </c>
      <c r="J621" s="69">
        <f>SUMIF('PE2017'!$A$7:$A$619,'OP IFG'!B621,'PE2017'!$I$7:$I$619)</f>
        <v>0</v>
      </c>
      <c r="K621" s="69">
        <f>SUMIF('PE2017'!$A$7:$A$619,'OP IFG'!B621,'PE2017'!$J$7:$J$619)</f>
        <v>0</v>
      </c>
      <c r="L621" s="69">
        <f>SUMIF('PE2017'!$A$7:$A$619,'OP IFG'!B621,'PE2017'!$K$7:$K$619)</f>
        <v>0</v>
      </c>
      <c r="M621" s="69">
        <f>SUMIF('PE2017'!$A$7:$A$619,'OP IFG'!B621,'PE2017'!$L$7:$L$619)</f>
        <v>0</v>
      </c>
      <c r="N621" s="69">
        <f>SUMIF('PE2017'!$A$7:$A$619,'OP IFG'!B621,'PE2017'!$M$7:$M$619)</f>
        <v>0</v>
      </c>
      <c r="O621" s="69">
        <f>SUMIF('PE2017'!$A$7:$A$619,'OP IFG'!B621,'PE2017'!N$7:$N$619)</f>
        <v>0</v>
      </c>
      <c r="P621" s="69">
        <f>SUMIF('PE2017'!$A$7:$A$619,'OP IFG'!B611,'PE2017'!$O$7:$O$619)</f>
        <v>0</v>
      </c>
      <c r="Q621" s="70">
        <f>SUM(E621:P621)</f>
        <v>0</v>
      </c>
      <c r="R621" s="75"/>
      <c r="S621" s="75"/>
    </row>
    <row r="622" spans="1:19" ht="17.25" customHeight="1">
      <c r="B622" s="68">
        <v>92102</v>
      </c>
      <c r="C622" s="108" t="s">
        <v>636</v>
      </c>
      <c r="D622" s="109"/>
      <c r="E622" s="69">
        <f>SUMIF('PE2017'!$A$7:$A$619,'OP IFG'!B622,'PE2017'!$D$7:$D$619)</f>
        <v>0</v>
      </c>
      <c r="F622" s="69">
        <f>SUMIF('PE2017'!$A$7:$A$619,'OP IFG'!B622,'PE2017'!$E$7:$E$619)</f>
        <v>0</v>
      </c>
      <c r="G622" s="69">
        <f>SUMIF('PE2017'!$A$7:$A$619,'OP IFG'!B622,'PE2017'!$F$7:$F$619)</f>
        <v>0</v>
      </c>
      <c r="H622" s="69">
        <f>SUMIF('PE2017'!$A$7:$A$619,'OP IFG'!B622,'PE2017'!$G$7:$G$619)</f>
        <v>0</v>
      </c>
      <c r="I622" s="69">
        <f>SUMIF('PE2017'!$A$7:$A$619,'OP IFG'!B622,'PE2017'!$H$7:$H$619)</f>
        <v>0</v>
      </c>
      <c r="J622" s="69">
        <f>SUMIF('PE2017'!$A$7:$A$619,'OP IFG'!B622,'PE2017'!$I$7:$I$619)</f>
        <v>0</v>
      </c>
      <c r="K622" s="69">
        <f>SUMIF('PE2017'!$A$7:$A$619,'OP IFG'!B622,'PE2017'!$J$7:$J$619)</f>
        <v>0</v>
      </c>
      <c r="L622" s="69">
        <f>SUMIF('PE2017'!$A$7:$A$619,'OP IFG'!B622,'PE2017'!$K$7:$K$619)</f>
        <v>0</v>
      </c>
      <c r="M622" s="69">
        <f>SUMIF('PE2017'!$A$7:$A$619,'OP IFG'!B622,'PE2017'!$L$7:$L$619)</f>
        <v>0</v>
      </c>
      <c r="N622" s="69">
        <f>SUMIF('PE2017'!$A$7:$A$619,'OP IFG'!B622,'PE2017'!$M$7:$M$619)</f>
        <v>0</v>
      </c>
      <c r="O622" s="69">
        <f>SUMIF('PE2017'!$A$7:$A$619,'OP IFG'!B622,'PE2017'!N$7:$N$619)</f>
        <v>0</v>
      </c>
      <c r="P622" s="69">
        <f>SUMIF('PE2017'!$A$7:$A$619,'OP IFG'!B612,'PE2017'!$O$7:$O$619)</f>
        <v>0</v>
      </c>
      <c r="Q622" s="70">
        <f>SUM(E622:P622)</f>
        <v>0</v>
      </c>
      <c r="R622" s="75"/>
      <c r="S622" s="75"/>
    </row>
    <row r="623" spans="1:19" s="54" customFormat="1" ht="17.25" customHeight="1">
      <c r="A623" s="82"/>
      <c r="B623" s="66">
        <v>9900</v>
      </c>
      <c r="C623" s="110" t="s">
        <v>637</v>
      </c>
      <c r="D623" s="111"/>
      <c r="E623" s="73">
        <f t="shared" ref="E623:Q624" si="227">E624</f>
        <v>0</v>
      </c>
      <c r="F623" s="73">
        <f t="shared" si="227"/>
        <v>0</v>
      </c>
      <c r="G623" s="73">
        <f t="shared" si="227"/>
        <v>0</v>
      </c>
      <c r="H623" s="73">
        <f t="shared" si="227"/>
        <v>0</v>
      </c>
      <c r="I623" s="73">
        <f t="shared" si="227"/>
        <v>0</v>
      </c>
      <c r="J623" s="73">
        <f t="shared" si="227"/>
        <v>0</v>
      </c>
      <c r="K623" s="73">
        <f t="shared" si="227"/>
        <v>0</v>
      </c>
      <c r="L623" s="73">
        <f t="shared" si="227"/>
        <v>0</v>
      </c>
      <c r="M623" s="73">
        <f t="shared" si="227"/>
        <v>0</v>
      </c>
      <c r="N623" s="73">
        <f t="shared" si="227"/>
        <v>0</v>
      </c>
      <c r="O623" s="73">
        <f t="shared" si="227"/>
        <v>0</v>
      </c>
      <c r="P623" s="73">
        <f t="shared" si="227"/>
        <v>0</v>
      </c>
      <c r="Q623" s="73">
        <f t="shared" si="227"/>
        <v>0</v>
      </c>
      <c r="R623" s="74"/>
      <c r="S623" s="74"/>
    </row>
    <row r="624" spans="1:19" s="54" customFormat="1" ht="17.25" customHeight="1">
      <c r="A624" s="82"/>
      <c r="B624" s="66">
        <v>991</v>
      </c>
      <c r="C624" s="110" t="s">
        <v>638</v>
      </c>
      <c r="D624" s="111"/>
      <c r="E624" s="73">
        <f t="shared" si="227"/>
        <v>0</v>
      </c>
      <c r="F624" s="73">
        <f t="shared" si="227"/>
        <v>0</v>
      </c>
      <c r="G624" s="73">
        <f t="shared" si="227"/>
        <v>0</v>
      </c>
      <c r="H624" s="73">
        <f t="shared" si="227"/>
        <v>0</v>
      </c>
      <c r="I624" s="73">
        <f t="shared" si="227"/>
        <v>0</v>
      </c>
      <c r="J624" s="73">
        <f t="shared" si="227"/>
        <v>0</v>
      </c>
      <c r="K624" s="73">
        <f t="shared" si="227"/>
        <v>0</v>
      </c>
      <c r="L624" s="73">
        <f t="shared" si="227"/>
        <v>0</v>
      </c>
      <c r="M624" s="73">
        <f t="shared" si="227"/>
        <v>0</v>
      </c>
      <c r="N624" s="73">
        <f t="shared" si="227"/>
        <v>0</v>
      </c>
      <c r="O624" s="73">
        <f t="shared" si="227"/>
        <v>0</v>
      </c>
      <c r="P624" s="73">
        <f t="shared" si="227"/>
        <v>0</v>
      </c>
      <c r="Q624" s="73">
        <f t="shared" si="227"/>
        <v>0</v>
      </c>
      <c r="R624" s="74"/>
      <c r="S624" s="74"/>
    </row>
    <row r="625" spans="1:19" ht="17.25" customHeight="1">
      <c r="B625" s="68">
        <v>99101</v>
      </c>
      <c r="C625" s="108" t="s">
        <v>639</v>
      </c>
      <c r="D625" s="109"/>
      <c r="E625" s="69">
        <f>SUMIF('PE2017'!$A$7:$A$619,'OP IFG'!B625,'PE2017'!$D$7:$D$619)</f>
        <v>0</v>
      </c>
      <c r="F625" s="69">
        <f>SUMIF('PE2017'!$A$7:$A$619,'OP IFG'!B625,'PE2017'!$E$7:$E$619)</f>
        <v>0</v>
      </c>
      <c r="G625" s="69">
        <f>SUMIF('PE2017'!$A$7:$A$619,'OP IFG'!B625,'PE2017'!$F$7:$F$619)</f>
        <v>0</v>
      </c>
      <c r="H625" s="69">
        <f>SUMIF('PE2017'!$A$7:$A$619,'OP IFG'!B625,'PE2017'!$G$7:$G$619)</f>
        <v>0</v>
      </c>
      <c r="I625" s="69">
        <f>SUMIF('PE2017'!$A$7:$A$619,'OP IFG'!B625,'PE2017'!$H$7:$H$619)</f>
        <v>0</v>
      </c>
      <c r="J625" s="69">
        <f>SUMIF('PE2017'!$A$7:$A$619,'OP IFG'!B625,'PE2017'!$I$7:$I$619)</f>
        <v>0</v>
      </c>
      <c r="K625" s="69">
        <f>SUMIF('PE2017'!$A$7:$A$619,'OP IFG'!B625,'PE2017'!$J$7:$J$619)</f>
        <v>0</v>
      </c>
      <c r="L625" s="69">
        <f>SUMIF('PE2017'!$A$7:$A$619,'OP IFG'!B625,'PE2017'!$K$7:$K$619)</f>
        <v>0</v>
      </c>
      <c r="M625" s="69">
        <f>SUMIF('PE2017'!$A$7:$A$619,'OP IFG'!B625,'PE2017'!$L$7:$L$619)</f>
        <v>0</v>
      </c>
      <c r="N625" s="69">
        <f>SUMIF('PE2017'!$A$7:$A$619,'OP IFG'!B625,'PE2017'!$M$7:$M$619)</f>
        <v>0</v>
      </c>
      <c r="O625" s="69">
        <f>SUMIF('PE2017'!$A$7:$A$619,'OP IFG'!B625,'PE2017'!N$7:$N$619)</f>
        <v>0</v>
      </c>
      <c r="P625" s="69">
        <f>SUMIF('PE2017'!$A$7:$A$619,'OP IFG'!B615,'PE2017'!$O$7:$O$619)</f>
        <v>0</v>
      </c>
      <c r="Q625" s="70">
        <f>SUM(E625:P625)</f>
        <v>0</v>
      </c>
      <c r="R625" s="75"/>
      <c r="S625" s="75"/>
    </row>
    <row r="626" spans="1:19"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</row>
    <row r="627" spans="1:19" s="56" customFormat="1" ht="18" customHeight="1">
      <c r="A627" s="83"/>
      <c r="B627" s="77"/>
      <c r="C627" s="112" t="s">
        <v>640</v>
      </c>
      <c r="D627" s="112"/>
      <c r="E627" s="78">
        <f t="shared" ref="E627:Q627" si="228">E10+E48+E137+E277+E314+E381+E614</f>
        <v>1191049</v>
      </c>
      <c r="F627" s="78">
        <f t="shared" si="228"/>
        <v>3009149</v>
      </c>
      <c r="G627" s="78">
        <f t="shared" si="228"/>
        <v>142001</v>
      </c>
      <c r="H627" s="78">
        <f t="shared" si="228"/>
        <v>276751</v>
      </c>
      <c r="I627" s="78">
        <f t="shared" si="228"/>
        <v>132701</v>
      </c>
      <c r="J627" s="78">
        <f t="shared" si="228"/>
        <v>126734</v>
      </c>
      <c r="K627" s="78">
        <f t="shared" si="228"/>
        <v>156551</v>
      </c>
      <c r="L627" s="78">
        <f t="shared" si="228"/>
        <v>113751</v>
      </c>
      <c r="M627" s="78">
        <f t="shared" si="228"/>
        <v>324751</v>
      </c>
      <c r="N627" s="78">
        <f t="shared" si="228"/>
        <v>128851</v>
      </c>
      <c r="O627" s="78">
        <f t="shared" si="228"/>
        <v>114251</v>
      </c>
      <c r="P627" s="78">
        <f t="shared" si="228"/>
        <v>223470</v>
      </c>
      <c r="Q627" s="78">
        <f t="shared" si="228"/>
        <v>5940010</v>
      </c>
    </row>
    <row r="630" spans="1:19">
      <c r="F630" s="79"/>
      <c r="G630" s="80"/>
      <c r="H630" s="80"/>
      <c r="I630" s="81"/>
    </row>
    <row r="631" spans="1:19">
      <c r="F631" s="80"/>
      <c r="G631" s="79"/>
      <c r="H631" s="80"/>
      <c r="I631" s="81"/>
    </row>
  </sheetData>
  <mergeCells count="639">
    <mergeCell ref="B1:D1"/>
    <mergeCell ref="B2:D2"/>
    <mergeCell ref="B3:D3"/>
    <mergeCell ref="B4:B5"/>
    <mergeCell ref="C4:C5"/>
    <mergeCell ref="D4:D5"/>
    <mergeCell ref="N8:N9"/>
    <mergeCell ref="O8:O9"/>
    <mergeCell ref="P8:P9"/>
    <mergeCell ref="B7:B9"/>
    <mergeCell ref="C7:D9"/>
    <mergeCell ref="E7:P7"/>
    <mergeCell ref="Q7:Q9"/>
    <mergeCell ref="E8:E9"/>
    <mergeCell ref="F8:F9"/>
    <mergeCell ref="G8:G9"/>
    <mergeCell ref="H8:H9"/>
    <mergeCell ref="I8:I9"/>
    <mergeCell ref="J8:J9"/>
    <mergeCell ref="C10:D10"/>
    <mergeCell ref="C11:D11"/>
    <mergeCell ref="C12:D12"/>
    <mergeCell ref="C13:D13"/>
    <mergeCell ref="C14:D14"/>
    <mergeCell ref="C15:D15"/>
    <mergeCell ref="K8:K9"/>
    <mergeCell ref="L8:L9"/>
    <mergeCell ref="M8:M9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90:D190"/>
    <mergeCell ref="C191:D191"/>
    <mergeCell ref="C192:D192"/>
    <mergeCell ref="C193:D193"/>
    <mergeCell ref="C194:D194"/>
    <mergeCell ref="C195:D195"/>
    <mergeCell ref="C184:D184"/>
    <mergeCell ref="C185:D185"/>
    <mergeCell ref="C186:D186"/>
    <mergeCell ref="C187:D187"/>
    <mergeCell ref="C188:D188"/>
    <mergeCell ref="C189:D189"/>
    <mergeCell ref="C202:D202"/>
    <mergeCell ref="C203:D203"/>
    <mergeCell ref="C204:D204"/>
    <mergeCell ref="C205:D205"/>
    <mergeCell ref="C206:D206"/>
    <mergeCell ref="C207:D207"/>
    <mergeCell ref="C196:D196"/>
    <mergeCell ref="C197:D197"/>
    <mergeCell ref="C198:D198"/>
    <mergeCell ref="C199:D199"/>
    <mergeCell ref="C200:D200"/>
    <mergeCell ref="C201:D201"/>
    <mergeCell ref="C214:D214"/>
    <mergeCell ref="C215:D215"/>
    <mergeCell ref="C216:D216"/>
    <mergeCell ref="C217:D217"/>
    <mergeCell ref="C218:D218"/>
    <mergeCell ref="C219:D219"/>
    <mergeCell ref="C208:D208"/>
    <mergeCell ref="C209:D209"/>
    <mergeCell ref="C210:D210"/>
    <mergeCell ref="C211:D211"/>
    <mergeCell ref="C212:D212"/>
    <mergeCell ref="C213:D213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C262:D262"/>
    <mergeCell ref="C263:D263"/>
    <mergeCell ref="C264:D264"/>
    <mergeCell ref="C265:D265"/>
    <mergeCell ref="C266:D266"/>
    <mergeCell ref="C267:D267"/>
    <mergeCell ref="C256:D256"/>
    <mergeCell ref="C257:D257"/>
    <mergeCell ref="C258:D258"/>
    <mergeCell ref="C259:D259"/>
    <mergeCell ref="C260:D260"/>
    <mergeCell ref="C261:D261"/>
    <mergeCell ref="C274:D274"/>
    <mergeCell ref="C275:D275"/>
    <mergeCell ref="C276:D276"/>
    <mergeCell ref="C277:D277"/>
    <mergeCell ref="C278:D278"/>
    <mergeCell ref="C279:D279"/>
    <mergeCell ref="C268:D268"/>
    <mergeCell ref="C269:D269"/>
    <mergeCell ref="C270:D270"/>
    <mergeCell ref="C271:D271"/>
    <mergeCell ref="C272:D272"/>
    <mergeCell ref="C273:D273"/>
    <mergeCell ref="C286:D286"/>
    <mergeCell ref="C287:D287"/>
    <mergeCell ref="C288:D288"/>
    <mergeCell ref="C289:D289"/>
    <mergeCell ref="C290:D290"/>
    <mergeCell ref="C291:D291"/>
    <mergeCell ref="C280:D280"/>
    <mergeCell ref="C281:D281"/>
    <mergeCell ref="C282:D282"/>
    <mergeCell ref="C283:D283"/>
    <mergeCell ref="C284:D284"/>
    <mergeCell ref="C285:D285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C320:D320"/>
    <mergeCell ref="C321:D321"/>
    <mergeCell ref="C334:D334"/>
    <mergeCell ref="C335:D335"/>
    <mergeCell ref="C336:D336"/>
    <mergeCell ref="C337:D337"/>
    <mergeCell ref="C338:D338"/>
    <mergeCell ref="C339:D339"/>
    <mergeCell ref="C328:D328"/>
    <mergeCell ref="C329:D329"/>
    <mergeCell ref="C330:D330"/>
    <mergeCell ref="C331:D331"/>
    <mergeCell ref="C332:D332"/>
    <mergeCell ref="C333:D333"/>
    <mergeCell ref="C346:D346"/>
    <mergeCell ref="C347:D347"/>
    <mergeCell ref="C348:D348"/>
    <mergeCell ref="C349:D349"/>
    <mergeCell ref="C350:D350"/>
    <mergeCell ref="C351:D351"/>
    <mergeCell ref="C340:D340"/>
    <mergeCell ref="C341:D341"/>
    <mergeCell ref="C342:D342"/>
    <mergeCell ref="C343:D343"/>
    <mergeCell ref="C344:D344"/>
    <mergeCell ref="C345:D345"/>
    <mergeCell ref="C358:D358"/>
    <mergeCell ref="C359:D359"/>
    <mergeCell ref="C360:D360"/>
    <mergeCell ref="C361:D361"/>
    <mergeCell ref="C362:D362"/>
    <mergeCell ref="C363:D363"/>
    <mergeCell ref="C352:D352"/>
    <mergeCell ref="C353:D353"/>
    <mergeCell ref="C354:D354"/>
    <mergeCell ref="C355:D355"/>
    <mergeCell ref="C356:D356"/>
    <mergeCell ref="C357:D357"/>
    <mergeCell ref="C370:D370"/>
    <mergeCell ref="C371:D371"/>
    <mergeCell ref="C372:D372"/>
    <mergeCell ref="C373:D373"/>
    <mergeCell ref="C374:D374"/>
    <mergeCell ref="C375:D375"/>
    <mergeCell ref="C364:D364"/>
    <mergeCell ref="C365:D365"/>
    <mergeCell ref="C366:D366"/>
    <mergeCell ref="C367:D367"/>
    <mergeCell ref="C368:D368"/>
    <mergeCell ref="C369:D369"/>
    <mergeCell ref="C382:D382"/>
    <mergeCell ref="C383:D383"/>
    <mergeCell ref="C384:D384"/>
    <mergeCell ref="C385:D385"/>
    <mergeCell ref="C386:D386"/>
    <mergeCell ref="C387:D387"/>
    <mergeCell ref="C376:D376"/>
    <mergeCell ref="C377:D377"/>
    <mergeCell ref="C378:D378"/>
    <mergeCell ref="C379:D379"/>
    <mergeCell ref="C380:D380"/>
    <mergeCell ref="C381:D381"/>
    <mergeCell ref="C394:D394"/>
    <mergeCell ref="C395:D395"/>
    <mergeCell ref="C396:D396"/>
    <mergeCell ref="C397:D397"/>
    <mergeCell ref="C398:D398"/>
    <mergeCell ref="C399:D399"/>
    <mergeCell ref="C388:D388"/>
    <mergeCell ref="C389:D389"/>
    <mergeCell ref="C390:D390"/>
    <mergeCell ref="C391:D391"/>
    <mergeCell ref="C392:D392"/>
    <mergeCell ref="C393:D393"/>
    <mergeCell ref="C406:D406"/>
    <mergeCell ref="C407:D407"/>
    <mergeCell ref="C408:D408"/>
    <mergeCell ref="C409:D409"/>
    <mergeCell ref="C410:D410"/>
    <mergeCell ref="C411:D411"/>
    <mergeCell ref="C400:D400"/>
    <mergeCell ref="C401:D401"/>
    <mergeCell ref="C402:D402"/>
    <mergeCell ref="C403:D403"/>
    <mergeCell ref="C404:D404"/>
    <mergeCell ref="C405:D405"/>
    <mergeCell ref="C418:D418"/>
    <mergeCell ref="C419:D419"/>
    <mergeCell ref="C420:D420"/>
    <mergeCell ref="C421:D421"/>
    <mergeCell ref="C422:D422"/>
    <mergeCell ref="C423:D423"/>
    <mergeCell ref="C412:D412"/>
    <mergeCell ref="C413:D413"/>
    <mergeCell ref="C414:D414"/>
    <mergeCell ref="C415:D415"/>
    <mergeCell ref="C416:D416"/>
    <mergeCell ref="C417:D417"/>
    <mergeCell ref="C430:D430"/>
    <mergeCell ref="C431:D431"/>
    <mergeCell ref="C432:D432"/>
    <mergeCell ref="C433:D433"/>
    <mergeCell ref="C434:D434"/>
    <mergeCell ref="C435:D435"/>
    <mergeCell ref="C424:D424"/>
    <mergeCell ref="C425:D425"/>
    <mergeCell ref="C426:D426"/>
    <mergeCell ref="C427:D427"/>
    <mergeCell ref="C428:D428"/>
    <mergeCell ref="C429:D429"/>
    <mergeCell ref="C442:D442"/>
    <mergeCell ref="C443:D443"/>
    <mergeCell ref="C444:D444"/>
    <mergeCell ref="C445:D445"/>
    <mergeCell ref="C446:D446"/>
    <mergeCell ref="C447:D447"/>
    <mergeCell ref="C436:D436"/>
    <mergeCell ref="C437:D437"/>
    <mergeCell ref="C438:D438"/>
    <mergeCell ref="C439:D439"/>
    <mergeCell ref="C440:D440"/>
    <mergeCell ref="C441:D441"/>
    <mergeCell ref="C454:D454"/>
    <mergeCell ref="C455:D455"/>
    <mergeCell ref="C456:D456"/>
    <mergeCell ref="C457:D457"/>
    <mergeCell ref="C458:D458"/>
    <mergeCell ref="C459:D459"/>
    <mergeCell ref="C448:D448"/>
    <mergeCell ref="C449:D449"/>
    <mergeCell ref="C450:D450"/>
    <mergeCell ref="C451:D451"/>
    <mergeCell ref="C452:D452"/>
    <mergeCell ref="C453:D453"/>
    <mergeCell ref="C466:D466"/>
    <mergeCell ref="C467:D467"/>
    <mergeCell ref="C468:D468"/>
    <mergeCell ref="C469:D469"/>
    <mergeCell ref="C470:D470"/>
    <mergeCell ref="C471:D471"/>
    <mergeCell ref="C460:D460"/>
    <mergeCell ref="C461:D461"/>
    <mergeCell ref="C462:D462"/>
    <mergeCell ref="C463:D463"/>
    <mergeCell ref="C464:D464"/>
    <mergeCell ref="C465:D465"/>
    <mergeCell ref="C478:D478"/>
    <mergeCell ref="C479:D479"/>
    <mergeCell ref="C480:D480"/>
    <mergeCell ref="C481:D481"/>
    <mergeCell ref="C482:D482"/>
    <mergeCell ref="C483:D483"/>
    <mergeCell ref="C472:D472"/>
    <mergeCell ref="C473:D473"/>
    <mergeCell ref="C474:D474"/>
    <mergeCell ref="C475:D475"/>
    <mergeCell ref="C476:D476"/>
    <mergeCell ref="C477:D477"/>
    <mergeCell ref="C490:D490"/>
    <mergeCell ref="C491:D491"/>
    <mergeCell ref="C492:D492"/>
    <mergeCell ref="C493:D493"/>
    <mergeCell ref="C494:D494"/>
    <mergeCell ref="C495:D495"/>
    <mergeCell ref="C484:D484"/>
    <mergeCell ref="C485:D485"/>
    <mergeCell ref="C486:D486"/>
    <mergeCell ref="C487:D487"/>
    <mergeCell ref="C488:D488"/>
    <mergeCell ref="C489:D489"/>
    <mergeCell ref="C502:D502"/>
    <mergeCell ref="C503:D503"/>
    <mergeCell ref="C504:D504"/>
    <mergeCell ref="C505:D505"/>
    <mergeCell ref="C506:D506"/>
    <mergeCell ref="C507:D507"/>
    <mergeCell ref="C496:D496"/>
    <mergeCell ref="C497:D497"/>
    <mergeCell ref="C498:D498"/>
    <mergeCell ref="C499:D499"/>
    <mergeCell ref="C500:D500"/>
    <mergeCell ref="C501:D501"/>
    <mergeCell ref="C514:D514"/>
    <mergeCell ref="C515:D515"/>
    <mergeCell ref="C516:D516"/>
    <mergeCell ref="C517:D517"/>
    <mergeCell ref="C518:D518"/>
    <mergeCell ref="C519:D519"/>
    <mergeCell ref="C508:D508"/>
    <mergeCell ref="C509:D509"/>
    <mergeCell ref="C510:D510"/>
    <mergeCell ref="C511:D511"/>
    <mergeCell ref="C512:D512"/>
    <mergeCell ref="C513:D513"/>
    <mergeCell ref="C526:D526"/>
    <mergeCell ref="C527:D527"/>
    <mergeCell ref="C528:D528"/>
    <mergeCell ref="C529:D529"/>
    <mergeCell ref="C530:D530"/>
    <mergeCell ref="C531:D531"/>
    <mergeCell ref="C520:D520"/>
    <mergeCell ref="C521:D521"/>
    <mergeCell ref="C522:D522"/>
    <mergeCell ref="C523:D523"/>
    <mergeCell ref="C524:D524"/>
    <mergeCell ref="C525:D525"/>
    <mergeCell ref="C538:D538"/>
    <mergeCell ref="C539:D539"/>
    <mergeCell ref="C540:D540"/>
    <mergeCell ref="C541:D541"/>
    <mergeCell ref="C542:D542"/>
    <mergeCell ref="C543:D543"/>
    <mergeCell ref="C532:D532"/>
    <mergeCell ref="C533:D533"/>
    <mergeCell ref="C534:D534"/>
    <mergeCell ref="C535:D535"/>
    <mergeCell ref="C536:D536"/>
    <mergeCell ref="C537:D537"/>
    <mergeCell ref="C550:D550"/>
    <mergeCell ref="C551:D551"/>
    <mergeCell ref="C552:D552"/>
    <mergeCell ref="C553:D553"/>
    <mergeCell ref="C554:D554"/>
    <mergeCell ref="C555:D555"/>
    <mergeCell ref="C544:D544"/>
    <mergeCell ref="C545:D545"/>
    <mergeCell ref="C546:D546"/>
    <mergeCell ref="C547:D547"/>
    <mergeCell ref="C548:D548"/>
    <mergeCell ref="C549:D549"/>
    <mergeCell ref="C562:D562"/>
    <mergeCell ref="C563:D563"/>
    <mergeCell ref="C564:D564"/>
    <mergeCell ref="C565:D565"/>
    <mergeCell ref="C566:D566"/>
    <mergeCell ref="C567:D567"/>
    <mergeCell ref="C556:D556"/>
    <mergeCell ref="C557:D557"/>
    <mergeCell ref="C558:D558"/>
    <mergeCell ref="C559:D559"/>
    <mergeCell ref="C560:D560"/>
    <mergeCell ref="C561:D561"/>
    <mergeCell ref="C574:D574"/>
    <mergeCell ref="C575:D575"/>
    <mergeCell ref="C576:D576"/>
    <mergeCell ref="C577:D577"/>
    <mergeCell ref="C578:D578"/>
    <mergeCell ref="C579:D579"/>
    <mergeCell ref="C568:D568"/>
    <mergeCell ref="C569:D569"/>
    <mergeCell ref="C570:D570"/>
    <mergeCell ref="C571:D571"/>
    <mergeCell ref="C572:D572"/>
    <mergeCell ref="C573:D573"/>
    <mergeCell ref="C586:D586"/>
    <mergeCell ref="C587:D587"/>
    <mergeCell ref="C588:D588"/>
    <mergeCell ref="C589:D589"/>
    <mergeCell ref="C590:D590"/>
    <mergeCell ref="C591:D591"/>
    <mergeCell ref="C580:D580"/>
    <mergeCell ref="C581:D581"/>
    <mergeCell ref="C582:D582"/>
    <mergeCell ref="C583:D583"/>
    <mergeCell ref="C584:D584"/>
    <mergeCell ref="C585:D585"/>
    <mergeCell ref="C598:D598"/>
    <mergeCell ref="C599:D599"/>
    <mergeCell ref="C600:D600"/>
    <mergeCell ref="C601:D601"/>
    <mergeCell ref="C602:D602"/>
    <mergeCell ref="C603:D603"/>
    <mergeCell ref="C592:D592"/>
    <mergeCell ref="C593:D593"/>
    <mergeCell ref="C594:D594"/>
    <mergeCell ref="C595:D595"/>
    <mergeCell ref="C596:D596"/>
    <mergeCell ref="C597:D597"/>
    <mergeCell ref="C610:D610"/>
    <mergeCell ref="C611:D611"/>
    <mergeCell ref="C612:D612"/>
    <mergeCell ref="C613:D613"/>
    <mergeCell ref="C614:D614"/>
    <mergeCell ref="C615:D615"/>
    <mergeCell ref="C604:D604"/>
    <mergeCell ref="C605:D605"/>
    <mergeCell ref="C606:D606"/>
    <mergeCell ref="C607:D607"/>
    <mergeCell ref="C608:D608"/>
    <mergeCell ref="C609:D609"/>
    <mergeCell ref="C622:D622"/>
    <mergeCell ref="C623:D623"/>
    <mergeCell ref="C624:D624"/>
    <mergeCell ref="C625:D625"/>
    <mergeCell ref="C627:D627"/>
    <mergeCell ref="C616:D616"/>
    <mergeCell ref="C617:D617"/>
    <mergeCell ref="C618:D618"/>
    <mergeCell ref="C619:D619"/>
    <mergeCell ref="C620:D620"/>
    <mergeCell ref="C621:D621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P17"/>
  <sheetViews>
    <sheetView workbookViewId="0">
      <selection activeCell="A3" sqref="A3:C3"/>
    </sheetView>
  </sheetViews>
  <sheetFormatPr baseColWidth="10" defaultRowHeight="12.75"/>
  <cols>
    <col min="1" max="1" width="21" style="43" customWidth="1"/>
    <col min="2" max="2" width="45.140625" style="43" customWidth="1"/>
    <col min="3" max="3" width="26.85546875" style="43" customWidth="1"/>
    <col min="4" max="16384" width="11.42578125" style="43"/>
  </cols>
  <sheetData>
    <row r="1" spans="1:16" s="38" customFormat="1" ht="15">
      <c r="A1" s="135" t="s">
        <v>0</v>
      </c>
      <c r="B1" s="135"/>
      <c r="C1" s="135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s="38" customFormat="1">
      <c r="A2" s="136" t="s">
        <v>642</v>
      </c>
      <c r="B2" s="136"/>
      <c r="C2" s="136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38" customFormat="1" ht="15.75">
      <c r="A3" s="137" t="s">
        <v>1121</v>
      </c>
      <c r="B3" s="137"/>
      <c r="C3" s="1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s="39" customFormat="1">
      <c r="A4" s="138" t="s">
        <v>2</v>
      </c>
      <c r="B4" s="139" t="s">
        <v>3</v>
      </c>
      <c r="C4" s="140" t="s">
        <v>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s="39" customFormat="1">
      <c r="A5" s="138"/>
      <c r="B5" s="139"/>
      <c r="C5" s="140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s="39" customFormat="1">
      <c r="A6" s="40"/>
      <c r="B6" s="4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>
      <c r="A7" s="42" t="s">
        <v>1122</v>
      </c>
      <c r="B7" s="42" t="s">
        <v>1123</v>
      </c>
      <c r="C7" s="42" t="s">
        <v>641</v>
      </c>
    </row>
    <row r="8" spans="1:16">
      <c r="A8" s="44"/>
      <c r="B8" s="45"/>
      <c r="C8" s="46"/>
    </row>
    <row r="9" spans="1:16" ht="14.25">
      <c r="A9" s="47">
        <v>1000</v>
      </c>
      <c r="B9" s="48" t="s">
        <v>1124</v>
      </c>
      <c r="C9" s="49">
        <f>SUMIF('OP IFG'!$B$10:$B$625,'Resumen Ppto2018'!A9,'OP IFG'!$Q$10:$Q$627)</f>
        <v>1237651</v>
      </c>
    </row>
    <row r="10" spans="1:16" ht="14.25">
      <c r="A10" s="47">
        <v>2000</v>
      </c>
      <c r="B10" s="48" t="s">
        <v>1125</v>
      </c>
      <c r="C10" s="49">
        <f>SUMIF('OP IFG'!$B$10:$B$625,'Resumen Ppto2018'!A10,'OP IFG'!$Q$10:$Q$627)</f>
        <v>846600</v>
      </c>
    </row>
    <row r="11" spans="1:16" ht="14.25">
      <c r="A11" s="47">
        <v>3000</v>
      </c>
      <c r="B11" s="48" t="s">
        <v>1126</v>
      </c>
      <c r="C11" s="49">
        <f>SUMIF('OP IFG'!$B$10:$B$625,'Resumen Ppto2018'!A11,'OP IFG'!$Q$10:$Q$627)</f>
        <v>3769259</v>
      </c>
    </row>
    <row r="12" spans="1:16" ht="14.25">
      <c r="A12" s="47">
        <v>4000</v>
      </c>
      <c r="B12" s="48" t="s">
        <v>1127</v>
      </c>
      <c r="C12" s="49">
        <f>SUMIF('OP IFG'!$B$10:$B$625,'Resumen Ppto2018'!A12,'OP IFG'!$Q$10:$Q$627)</f>
        <v>0</v>
      </c>
    </row>
    <row r="13" spans="1:16" ht="14.25">
      <c r="A13" s="47">
        <v>5000</v>
      </c>
      <c r="B13" s="48" t="s">
        <v>1128</v>
      </c>
      <c r="C13" s="49">
        <f>SUMIF('OP IFG'!$B$10:$B$625,'Resumen Ppto2018'!A13,'OP IFG'!$Q$10:$Q$627)</f>
        <v>86500</v>
      </c>
    </row>
    <row r="14" spans="1:16" ht="14.25">
      <c r="A14" s="47">
        <v>6000</v>
      </c>
      <c r="B14" s="48" t="s">
        <v>1129</v>
      </c>
      <c r="C14" s="49">
        <f>SUMIF('OP IFG'!$B$10:$B$625,'Resumen Ppto2018'!A14,'OP IFG'!$Q$10:$Q$627)</f>
        <v>0</v>
      </c>
    </row>
    <row r="15" spans="1:16" ht="14.25">
      <c r="A15" s="47">
        <v>9000</v>
      </c>
      <c r="B15" s="48" t="s">
        <v>1130</v>
      </c>
      <c r="C15" s="49">
        <f>SUMIF('OP IFG'!$B$10:$B$625,'Resumen Ppto2018'!A15,'OP IFG'!$Q$10:$Q$627)</f>
        <v>0</v>
      </c>
    </row>
    <row r="16" spans="1:16">
      <c r="A16" s="50"/>
      <c r="B16" s="45"/>
      <c r="C16" s="51"/>
    </row>
    <row r="17" spans="1:3" ht="15">
      <c r="A17" s="133" t="s">
        <v>642</v>
      </c>
      <c r="B17" s="134"/>
      <c r="C17" s="52">
        <f>SUM(C9:C15)</f>
        <v>5940010</v>
      </c>
    </row>
  </sheetData>
  <mergeCells count="7">
    <mergeCell ref="A17:B17"/>
    <mergeCell ref="A1:C1"/>
    <mergeCell ref="A2:C2"/>
    <mergeCell ref="A3:C3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Balanza de Comprobación</vt:lpstr>
      <vt:lpstr>PE2017</vt:lpstr>
      <vt:lpstr>OP IFG</vt:lpstr>
      <vt:lpstr>Resumen Ppto2018</vt:lpstr>
      <vt:lpstr>'OP IFG'!Títulos_a_imprimir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Armando Escalante Villavicencio</dc:creator>
  <cp:lastModifiedBy>areli</cp:lastModifiedBy>
  <dcterms:created xsi:type="dcterms:W3CDTF">2017-12-12T17:25:30Z</dcterms:created>
  <dcterms:modified xsi:type="dcterms:W3CDTF">2019-06-26T15:47:13Z</dcterms:modified>
</cp:coreProperties>
</file>